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H:\Pracovní dokumenty\STAVBY\Stacionář\2016\WC, kouplena\PD\Výkaz výměr\"/>
    </mc:Choice>
  </mc:AlternateContent>
  <bookViews>
    <workbookView xWindow="360" yWindow="240" windowWidth="18780" windowHeight="12975" activeTab="4"/>
  </bookViews>
  <sheets>
    <sheet name="Krycí list" sheetId="1" r:id="rId1"/>
    <sheet name="Rekapitulace" sheetId="2" r:id="rId2"/>
    <sheet name="VzorPolozky" sheetId="8" state="hidden" r:id="rId3"/>
    <sheet name="Položky" sheetId="9" r:id="rId4"/>
    <sheet name="VRN" sheetId="11" r:id="rId5"/>
    <sheet name="List1" sheetId="10" r:id="rId6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Rekapitulace!$G$29</definedName>
    <definedName name="HSV" localSheetId="1">Rekapitulace!$E$29</definedName>
    <definedName name="HZS" localSheetId="1">Rekapitulace!$I$29</definedName>
    <definedName name="JKSO">'Krycí list'!$G$2</definedName>
    <definedName name="MJ">'Krycí list'!$G$5</definedName>
    <definedName name="Mont" localSheetId="1">Rekapitulace!$H$29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Položky!$A$1:$G$214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 localSheetId="1">Rekapitulace!$F$29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AO216" i="9" l="1"/>
  <c r="AN216" i="9"/>
  <c r="AK215" i="9"/>
  <c r="AL215" i="9"/>
  <c r="G8" i="9"/>
  <c r="G10" i="9"/>
  <c r="G11" i="9"/>
  <c r="G12" i="9"/>
  <c r="G14" i="9"/>
  <c r="G16" i="9"/>
  <c r="G19" i="9"/>
  <c r="G21" i="9"/>
  <c r="G24" i="9"/>
  <c r="G26" i="9"/>
  <c r="G29" i="9"/>
  <c r="G31" i="9"/>
  <c r="G33" i="9"/>
  <c r="G34" i="9"/>
  <c r="G39" i="9"/>
  <c r="G42" i="9"/>
  <c r="G45" i="9"/>
  <c r="G51" i="9"/>
  <c r="G54" i="9"/>
  <c r="G57" i="9"/>
  <c r="G59" i="9"/>
  <c r="G61" i="9"/>
  <c r="G66" i="9"/>
  <c r="G67" i="9"/>
  <c r="G69" i="9"/>
  <c r="F68" i="9" s="1"/>
  <c r="I12" i="2" s="1"/>
  <c r="G72" i="9"/>
  <c r="F71" i="9" s="1"/>
  <c r="I13" i="2" s="1"/>
  <c r="G75" i="9"/>
  <c r="G77" i="9"/>
  <c r="G79" i="9"/>
  <c r="G81" i="9"/>
  <c r="G84" i="9"/>
  <c r="G85" i="9"/>
  <c r="G88" i="9"/>
  <c r="G90" i="9"/>
  <c r="G92" i="9"/>
  <c r="G94" i="9"/>
  <c r="G98" i="9"/>
  <c r="F97" i="9" s="1"/>
  <c r="I16" i="2" s="1"/>
  <c r="G100" i="9"/>
  <c r="G102" i="9"/>
  <c r="G104" i="9"/>
  <c r="G106" i="9"/>
  <c r="G108" i="9"/>
  <c r="G115" i="9"/>
  <c r="G122" i="9"/>
  <c r="G128" i="9"/>
  <c r="G130" i="9"/>
  <c r="G132" i="9"/>
  <c r="G134" i="9"/>
  <c r="G136" i="9"/>
  <c r="G138" i="9"/>
  <c r="F137" i="9" s="1"/>
  <c r="I19" i="2" s="1"/>
  <c r="G140" i="9"/>
  <c r="F139" i="9" s="1"/>
  <c r="I20" i="2" s="1"/>
  <c r="G142" i="9"/>
  <c r="G143" i="9"/>
  <c r="G144" i="9"/>
  <c r="G145" i="9"/>
  <c r="G146" i="9"/>
  <c r="G147" i="9"/>
  <c r="G149" i="9"/>
  <c r="G150" i="9"/>
  <c r="G152" i="9"/>
  <c r="G154" i="9"/>
  <c r="G156" i="9"/>
  <c r="G161" i="9"/>
  <c r="G163" i="9"/>
  <c r="G165" i="9"/>
  <c r="G172" i="9"/>
  <c r="G179" i="9"/>
  <c r="G182" i="9"/>
  <c r="G183" i="9"/>
  <c r="G185" i="9"/>
  <c r="G187" i="9"/>
  <c r="G190" i="9"/>
  <c r="G192" i="9"/>
  <c r="G193" i="9"/>
  <c r="G194" i="9"/>
  <c r="G195" i="9"/>
  <c r="G196" i="9"/>
  <c r="G197" i="9"/>
  <c r="G198" i="9"/>
  <c r="G199" i="9"/>
  <c r="G200" i="9"/>
  <c r="G201" i="9"/>
  <c r="G202" i="9"/>
  <c r="G204" i="9"/>
  <c r="F203" i="9" s="1"/>
  <c r="I26" i="2" s="1"/>
  <c r="G206" i="9"/>
  <c r="F205" i="9" s="1"/>
  <c r="I27" i="2" s="1"/>
  <c r="G208" i="9"/>
  <c r="G209" i="9"/>
  <c r="G210" i="9"/>
  <c r="G211" i="9"/>
  <c r="G212" i="9"/>
  <c r="G213" i="9"/>
  <c r="G214" i="9"/>
  <c r="C31" i="1"/>
  <c r="C33" i="1"/>
  <c r="C1" i="2"/>
  <c r="H1" i="2"/>
  <c r="C2" i="2"/>
  <c r="G2" i="2"/>
  <c r="F164" i="9" l="1"/>
  <c r="I23" i="2" s="1"/>
  <c r="F87" i="9"/>
  <c r="I15" i="2" s="1"/>
  <c r="F186" i="9"/>
  <c r="I24" i="2" s="1"/>
  <c r="F23" i="9"/>
  <c r="I8" i="2" s="1"/>
  <c r="F65" i="9"/>
  <c r="I11" i="2" s="1"/>
  <c r="F207" i="9"/>
  <c r="I28" i="2" s="1"/>
  <c r="G17" i="1"/>
  <c r="F191" i="9"/>
  <c r="I25" i="2" s="1"/>
  <c r="F151" i="9"/>
  <c r="I22" i="2" s="1"/>
  <c r="F141" i="9"/>
  <c r="I21" i="2" s="1"/>
  <c r="F129" i="9"/>
  <c r="I18" i="2" s="1"/>
  <c r="F99" i="9"/>
  <c r="I17" i="2" s="1"/>
  <c r="F74" i="9"/>
  <c r="I14" i="2" s="1"/>
  <c r="F53" i="9"/>
  <c r="I10" i="2" s="1"/>
  <c r="F32" i="9"/>
  <c r="I9" i="2" s="1"/>
  <c r="F7" i="9"/>
  <c r="I7" i="2" s="1"/>
  <c r="G16" i="1" l="1"/>
  <c r="G15" i="1"/>
  <c r="I29" i="2"/>
  <c r="G20" i="1" l="1"/>
  <c r="F32" i="1" s="1"/>
  <c r="F33" i="1" s="1"/>
  <c r="F35" i="1" s="1"/>
</calcChain>
</file>

<file path=xl/sharedStrings.xml><?xml version="1.0" encoding="utf-8"?>
<sst xmlns="http://schemas.openxmlformats.org/spreadsheetml/2006/main" count="675" uniqueCount="413">
  <si>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</si>
  <si>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</si>
  <si>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</si>
  <si>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</si>
  <si>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</si>
  <si>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</si>
  <si>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</si>
  <si>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</si>
  <si>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</si>
  <si>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</si>
  <si>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</si>
  <si>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</si>
  <si>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</si>
  <si>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</si>
  <si>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</si>
  <si>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</si>
  <si>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</si>
  <si>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</si>
  <si>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</si>
  <si>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</si>
  <si>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</si>
  <si>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</si>
  <si>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</si>
  <si>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</si>
  <si>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</si>
  <si>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</si>
  <si>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</si>
  <si>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</si>
  <si>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</si>
  <si>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</si>
  <si>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</si>
  <si>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</si>
  <si>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</si>
  <si>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</si>
  <si>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</si>
  <si>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</si>
  <si>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</si>
  <si>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</si>
  <si>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</si>
  <si>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</si>
  <si>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</si>
  <si>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</si>
  <si>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</si>
  <si>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</si>
  <si>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</si>
  <si>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</si>
  <si>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</si>
  <si>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</si>
  <si>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</si>
  <si>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</si>
  <si>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</si>
  <si>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</si>
  <si>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</si>
  <si>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</si>
  <si>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2016-15</t>
  </si>
  <si>
    <t>Stavební úpravy stacionáře v České Třebové</t>
  </si>
  <si>
    <t>1</t>
  </si>
  <si>
    <t>Stacionář Česká Třebová</t>
  </si>
  <si>
    <t>Rozpočet stavební části</t>
  </si>
  <si>
    <t>MON</t>
  </si>
  <si>
    <t>Vedlejší náklady</t>
  </si>
  <si>
    <t>Ostatní náklady</t>
  </si>
  <si>
    <t xml:space="preserve">   </t>
  </si>
  <si>
    <t>Typ dílu</t>
  </si>
  <si>
    <t>3</t>
  </si>
  <si>
    <t>Svislé a kompletní konstrukce</t>
  </si>
  <si>
    <t>4</t>
  </si>
  <si>
    <t>Vodorovné konstrukce</t>
  </si>
  <si>
    <t>61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</si>
  <si>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</si>
  <si>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</si>
  <si>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</si>
  <si>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</si>
  <si>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</si>
  <si>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</si>
  <si>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</si>
  <si>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</si>
  <si>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</si>
  <si>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</si>
  <si>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</si>
  <si>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</si>
  <si>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</si>
  <si>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</si>
  <si>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</si>
  <si>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</si>
  <si>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</si>
  <si>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</si>
  <si>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</si>
  <si>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</si>
  <si>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</si>
  <si>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</si>
  <si>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</si>
  <si>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</si>
  <si>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</si>
  <si>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</si>
  <si>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</si>
  <si>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</si>
  <si>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</si>
  <si>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</si>
  <si>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</si>
  <si>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799</t>
  </si>
  <si>
    <t>Ostatní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</si>
  <si>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</si>
  <si>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</si>
  <si>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</si>
  <si>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</si>
  <si>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</si>
  <si>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</si>
  <si>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</si>
  <si>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CELKEM  OBJEKT</t>
  </si>
  <si>
    <t>Díl:</t>
  </si>
  <si>
    <t>311231114R00</t>
  </si>
  <si>
    <t>Zdivo nosné cihelné z CP 29 P15 na MVC 2,5</t>
  </si>
  <si>
    <t>m3</t>
  </si>
  <si>
    <t>zazdění modulů : 0,8*1,2*0,15+0,65*1,2*0,15+0,65*1,2*0,15</t>
  </si>
  <si>
    <t>317121102RT2</t>
  </si>
  <si>
    <t>Osazení překladu světlost otvoru do 180 cm, včetně dodávky RZP 2/10 149x14x14</t>
  </si>
  <si>
    <t>kus</t>
  </si>
  <si>
    <t>317121047RT2</t>
  </si>
  <si>
    <t>Překlad nenosný porobeton, světlost otv. do 105 cm, překlad nenosný NEP 10 P3,3 124 x 24,9 x 10</t>
  </si>
  <si>
    <t>317234410RT2</t>
  </si>
  <si>
    <t>Vyzdívka mezi nosníky cihlami pálenými na MC, s použitím suché maltové směsi</t>
  </si>
  <si>
    <t>1,5*0,3*0,3</t>
  </si>
  <si>
    <t>317944311RT3</t>
  </si>
  <si>
    <t>Válcované nosníky do č.12 do připravených otvorů, včetně dodávky profilu I č.12</t>
  </si>
  <si>
    <t>t</t>
  </si>
  <si>
    <t>nový otvor : 1,5*4*1,05*11,1*0,001</t>
  </si>
  <si>
    <t>342255024R00</t>
  </si>
  <si>
    <t>Příčky z desek Ytong tl. 10 cm</t>
  </si>
  <si>
    <t>m2</t>
  </si>
  <si>
    <t>nová příčka : 1,65*2,25-0,9*2</t>
  </si>
  <si>
    <t>zazdění dveří : 1*2</t>
  </si>
  <si>
    <t>342255028R00</t>
  </si>
  <si>
    <t>Příčky z desek Ytong tl. 15 cm</t>
  </si>
  <si>
    <t>nová příčka : 1,9*2,25+0,95*3+1,1*0,3</t>
  </si>
  <si>
    <t>346244381RT2</t>
  </si>
  <si>
    <t>Plentování ocelových nosníků výšky do 20 cm, s použitím suché maltové směsi</t>
  </si>
  <si>
    <t>(0,3+0,3+0,3)*1,5</t>
  </si>
  <si>
    <t>416021121R00</t>
  </si>
  <si>
    <t>Podhledy SDK, kovová.kce CD. 1x deska RB 12,5 mm</t>
  </si>
  <si>
    <t>sdk v šatně : 3,5*1</t>
  </si>
  <si>
    <t>416021123R00</t>
  </si>
  <si>
    <t>Podhledy SDK, kovová.kce CD. 1x deska RBI 12,5 mm</t>
  </si>
  <si>
    <t>SDK kastlík : (0,2+0,2)*3+(0,3*0,45)*2,5</t>
  </si>
  <si>
    <t>zakrytí stoupaček : (0,15+0,15)*3+(0,15+0,3)*3</t>
  </si>
  <si>
    <t>342264102R00</t>
  </si>
  <si>
    <t>Osazení reviz. dvířek do SDK podhledu, do 0,50 m2</t>
  </si>
  <si>
    <t>v šatně : 2</t>
  </si>
  <si>
    <t>55347626R</t>
  </si>
  <si>
    <t>Dvířka revizní se zámkem bílá 600x600 mm</t>
  </si>
  <si>
    <t>601011141RT1</t>
  </si>
  <si>
    <t>Štuk na stropech Cemix 033 ručně, tloušťka vrstvy 2 mm</t>
  </si>
  <si>
    <t>602011141RT1</t>
  </si>
  <si>
    <t>Štuk na stěnách vnitřní Cemix 033, ručně, tloušťka vrstvy 2 mm</t>
  </si>
  <si>
    <t>nad obklady : (1,6+1,8)*1,5+(1,6+1,8)*0,75-0,9*0,5</t>
  </si>
  <si>
    <t>1,65*1,5+(1,8+1,65+1,8)*0,75-0,9*0,5</t>
  </si>
  <si>
    <t>(2,05+3,15+0,95+0,15+7)*1,5-0,9*0,5*3</t>
  </si>
  <si>
    <t>(0,95+0,3+0,5+2,85+3,2+2,85+1,5+0,3+1,5+3,95+2,5+1,9)*1,2</t>
  </si>
  <si>
    <t>612421421R00</t>
  </si>
  <si>
    <t>Oprava vápen.omítek stěn do 50 % pl. - hladkých</t>
  </si>
  <si>
    <t>místnost s vanou : (3,2+2,85)*1,5</t>
  </si>
  <si>
    <t>hl. místnost : (4,25+3,95+1,5+3,25+2-0,9)*1,5+(1,8+1,6+1,8+1,6-0,9)*1,5</t>
  </si>
  <si>
    <t>612473182R00</t>
  </si>
  <si>
    <t>Omítka vnitřního zdiva ze suché směsi, štuková</t>
  </si>
  <si>
    <t>zazděné dveře : 1,2*2,2</t>
  </si>
  <si>
    <t>nový průvlak : 1,2*0,3+0,2*0,3*2</t>
  </si>
  <si>
    <t>612481211RT7</t>
  </si>
  <si>
    <t>Montáž výztužné sítě (perlinky) do stěrky-stěny, včetně výztužné sítě a stěrkového tmelu Hasit</t>
  </si>
  <si>
    <t>Ytong : (3,9125+7,455)*2</t>
  </si>
  <si>
    <t>stávající zdivo nad obklady : (1,6+1,8)*1,5+(1,6+1,8)*0,75-0,9*0,5</t>
  </si>
  <si>
    <t>1,65*1,5+1,8*0,75</t>
  </si>
  <si>
    <t>(2,5+3,95+1,5+1,5+2,85+3,2+2,85+0,5+3,2+2)*1,5+1,7*0,75</t>
  </si>
  <si>
    <t>místnost s vanou do výška 1,5m (kde nebyl stávající obklad) : (1,5+2,85)*1,5</t>
  </si>
  <si>
    <t>621481211RT7</t>
  </si>
  <si>
    <t>Montáž výztužné sítě (perlinky) do stěrky-podhledy, včetně výztužné sítě a stěrkového tmelu Hasit</t>
  </si>
  <si>
    <t>3,2*2,85+3,95*6</t>
  </si>
  <si>
    <t>631312511R00</t>
  </si>
  <si>
    <t>Mazanina betonová tl. 5 - 8 cm C 12/15</t>
  </si>
  <si>
    <t>3,95*6*0,08+1,2*0,35*0,08</t>
  </si>
  <si>
    <t>2,85*3,2*0,08</t>
  </si>
  <si>
    <t>631311131R00</t>
  </si>
  <si>
    <t>Doplnění mazanin betonem do 1 m2, nad tl. 8 cm</t>
  </si>
  <si>
    <t>oprava podkladního betonu cca 30% : (3,2*2,85+0,3*1,2+3,95*6)*0,08*0,3</t>
  </si>
  <si>
    <t>631361921RT3</t>
  </si>
  <si>
    <t>Výztuž mazanin svařovanou sítí, průměr drátu  5,0, oka 150/150 mm</t>
  </si>
  <si>
    <t>nová skladba : (2,85*3,2+1,2*0,4+3,95*6)*1,2*4,4*0,001</t>
  </si>
  <si>
    <t>631319182R00</t>
  </si>
  <si>
    <t>Příplatek za sklon mazaniny 0°-15°  tl. 5 - 8 cm</t>
  </si>
  <si>
    <t>3,15*2,05*0,08</t>
  </si>
  <si>
    <t>1,9*1*0,08</t>
  </si>
  <si>
    <t>642942111RT5</t>
  </si>
  <si>
    <t>Osazení zárubní dveřních ocelových, pl. do 2,5 m2, včetně dodávky zárubně  90 x 197 x 11 cm</t>
  </si>
  <si>
    <t>642944121RT5</t>
  </si>
  <si>
    <t>Osazení ocelových zárubní dodatečně do 2,5 m2, včetně dodávky zárubně  90x197x11 cm</t>
  </si>
  <si>
    <t>941955002R00</t>
  </si>
  <si>
    <t>Lešení lehké pomocné, výška podlahy do 1,9 m</t>
  </si>
  <si>
    <t>2,85*3,2+3,95*6</t>
  </si>
  <si>
    <t>952901111R00</t>
  </si>
  <si>
    <t>Vyčištění budov o výšce podlaží do 4 m</t>
  </si>
  <si>
    <t>32,82+20</t>
  </si>
  <si>
    <t>962031132R00</t>
  </si>
  <si>
    <t>Bourání příček cihelných tl. 10 cm</t>
  </si>
  <si>
    <t>příčky : 1*3+1,6*3-0,8*2</t>
  </si>
  <si>
    <t>962031133R00</t>
  </si>
  <si>
    <t>Bourání příček cihelných tl. 15 cm</t>
  </si>
  <si>
    <t>1,9*3</t>
  </si>
  <si>
    <t>963016111R00</t>
  </si>
  <si>
    <t>DMTZ podhledu SDK, kovová kce., 1xoplášť.12,5 mm</t>
  </si>
  <si>
    <t>dmtž v šatně : 3,5*1</t>
  </si>
  <si>
    <t>965042141RT3</t>
  </si>
  <si>
    <t>Bourání mazanin betonových tl. 10 cm, nad 4 m2, sbíječka tl. mazaniny 5 - 8 cm</t>
  </si>
  <si>
    <t>3,2*2,85*0,08</t>
  </si>
  <si>
    <t>3,95*6*0,08</t>
  </si>
  <si>
    <t>968061125R00</t>
  </si>
  <si>
    <t>Vyvěšení dřevěných dveřních křídel pl. do 2 m2</t>
  </si>
  <si>
    <t>968072455R00</t>
  </si>
  <si>
    <t>Vybourání kovových dveřních zárubní pl. do 2 m2</t>
  </si>
  <si>
    <t>0,9*2*3</t>
  </si>
  <si>
    <t>970031160R00</t>
  </si>
  <si>
    <t>Vrtání jádrové do zdiva cihelného do D 160 mm</t>
  </si>
  <si>
    <t>m</t>
  </si>
  <si>
    <t>pro VZT : 0,5*3</t>
  </si>
  <si>
    <t>971033651R00</t>
  </si>
  <si>
    <t>Vybourání otv. zeď cihel. pl.4 m2, tl.60 cm, MVC</t>
  </si>
  <si>
    <t>průchod : 1,2*2*0,3</t>
  </si>
  <si>
    <t>974031167R00</t>
  </si>
  <si>
    <t>Vysekání rýh ve zdi cihelné 15 x 30 cm</t>
  </si>
  <si>
    <t>nové překlady : 1,5*2</t>
  </si>
  <si>
    <t>978059531R00</t>
  </si>
  <si>
    <t>Odsekání vnitřních obkladů stěn nad 2 m2</t>
  </si>
  <si>
    <t>998011002R00</t>
  </si>
  <si>
    <t>Přesun hmot pro budovy zděné výšky do 12 m</t>
  </si>
  <si>
    <t>711111001RZ1</t>
  </si>
  <si>
    <t>Izolace proti vlhkosti vodor. nátěr ALP za studena, 1x nátěr - včetně dodávky penetračního laku ALP</t>
  </si>
  <si>
    <t>nová skladba : 2,85*3,2+1,2*0,4+3,95*6</t>
  </si>
  <si>
    <t>711131101RZ3</t>
  </si>
  <si>
    <t>Izolace proti vlhkosti vodorovná pásy na sucho, 1 vrstva - včetně dodávky A 500/H</t>
  </si>
  <si>
    <t>711130101R00</t>
  </si>
  <si>
    <t>Odstr.izolace proti vlhk.vodor. pásy na sucho,1vrs</t>
  </si>
  <si>
    <t>711141559RY2</t>
  </si>
  <si>
    <t>Izolace proti vlhk. vodorovná pásy přitavením, 1 vrstva - včetně dod. Glastek 40 special mineral</t>
  </si>
  <si>
    <t>711212104R00</t>
  </si>
  <si>
    <t>Penetrace savých podkladů Cemix 0,25 l/m2</t>
  </si>
  <si>
    <t>pod obklady : (1,6+1,8+1,6+1,8-0,9)*1,5</t>
  </si>
  <si>
    <t>(1,65+1,8+1,65+1,8-0,9)*1,5</t>
  </si>
  <si>
    <t>(2,05+3,15+0,95+0,15+3,5)*1,5-(0,9*1,5)*3</t>
  </si>
  <si>
    <t>(0,95+0,3+0,5+2,85+3,2+2,85+1,5+0,3+1,5+3,95+2,5+1,9)*1,8</t>
  </si>
  <si>
    <t>parapety + ostění : 1,5*0,2*2+(0,2+0,2)*0,8*2</t>
  </si>
  <si>
    <t>podlahy : 2,85*3,2+0,3*1,2+3,95*6</t>
  </si>
  <si>
    <t>711212002R00</t>
  </si>
  <si>
    <t>Hydroizolační povlak - nátěr nebo stěrka</t>
  </si>
  <si>
    <t>711212601RU1</t>
  </si>
  <si>
    <t>Těsnicí pás do spoje podlaha - stěna, šířka 120 mm (Cemix)</t>
  </si>
  <si>
    <t>rohy podlaha/stěna : 1,6+1,8+1,6+1,8</t>
  </si>
  <si>
    <t>1,65+1,8+1,65+1,8</t>
  </si>
  <si>
    <t>2,05+3,15+2,05+3,15</t>
  </si>
  <si>
    <t>0,15+0,95+0,3+0,5+2,85+3,2+2,85+1,5+0,3+1,5+3,95+2,5+1,9+3,5</t>
  </si>
  <si>
    <t>svislé rohy : 15*1,8+16*0,5</t>
  </si>
  <si>
    <t>998711102R00</t>
  </si>
  <si>
    <t>Přesun hmot pro izolace proti vodě, výšky do 12 m</t>
  </si>
  <si>
    <t>713100813R00</t>
  </si>
  <si>
    <t>Odstranění tepelné izolace, polystyrén tl. nad 5cm</t>
  </si>
  <si>
    <t>713121111R00</t>
  </si>
  <si>
    <t>Izolace tepelná podlah na sucho, jednovrstvá</t>
  </si>
  <si>
    <t>28375702R</t>
  </si>
  <si>
    <t>Deska izolační základní EPS 100Z  1000 x 500 mm</t>
  </si>
  <si>
    <t>nová skladba : (2,85*3,2+1,2*0,4+3,95*6)*0,08*1,05</t>
  </si>
  <si>
    <t>998713102R00</t>
  </si>
  <si>
    <t>Přesun hmot pro izolace tepelné, výšky do 12 m</t>
  </si>
  <si>
    <t>720-11</t>
  </si>
  <si>
    <t>Zdravotechnické instalace - viz samostatný rozpočet</t>
  </si>
  <si>
    <t>kpl</t>
  </si>
  <si>
    <t>730-11</t>
  </si>
  <si>
    <t>Ústřední vytápění - viz samostatný rozpočet</t>
  </si>
  <si>
    <t>766661122R00</t>
  </si>
  <si>
    <t>Montáž dveří do zárubně,otevíravých 1kř.nad 0,8 m</t>
  </si>
  <si>
    <t>766-11-S</t>
  </si>
  <si>
    <t>Dodávka vnitřních dveří 900/1970mm - dle popisu ve výpisu prvků - prvek označený 1</t>
  </si>
  <si>
    <t>766-12-S</t>
  </si>
  <si>
    <t>Dodávka vnitřních posuvných dveří 1200/2000mm - dle popisu ve výpisu prvků - prvek označený 2</t>
  </si>
  <si>
    <t>766-13-S</t>
  </si>
  <si>
    <t>Dodávka vnitřních posuvných dveří 1100/2000mm - dle popisu ve výpisu prvků - prvek označený 3</t>
  </si>
  <si>
    <t>766-22</t>
  </si>
  <si>
    <t>Dodávka a osazení hliníkové mřížky 500x150mm do stávajícíh dveří - dle popisu v PD</t>
  </si>
  <si>
    <t>766694112RS1</t>
  </si>
  <si>
    <t>Montáž parapetních desek š.do 30 cm,dl.do 160 cm, vč. dodávky a montáže plastových bočních krytek</t>
  </si>
  <si>
    <t>2</t>
  </si>
  <si>
    <t>60775513R</t>
  </si>
  <si>
    <t>Parapet interiér PVC šíře 300mm dl. 6m fólie mram.</t>
  </si>
  <si>
    <t>998766102R00</t>
  </si>
  <si>
    <t>Přesun hmot pro truhlářské konstr., výšky do 12 m</t>
  </si>
  <si>
    <t>771101210R00</t>
  </si>
  <si>
    <t>Penetrace podkladu pod dlažby</t>
  </si>
  <si>
    <t>3,95*6+2,85*3,2</t>
  </si>
  <si>
    <t>771575109RT1</t>
  </si>
  <si>
    <t>Montáž podlah keram.,hladké, tmel, 30x30 cm, weber.for profiflex (lep),weber.color perfect (sp)</t>
  </si>
  <si>
    <t>771578011R00</t>
  </si>
  <si>
    <t>Spára podlaha - stěna, silikonem</t>
  </si>
  <si>
    <t>1,6+1,8+1,6+1,8</t>
  </si>
  <si>
    <t>597623142R</t>
  </si>
  <si>
    <t>Dlaždice 29,7x29,7 Color Two šedá mat</t>
  </si>
  <si>
    <t>(3,95*6+2,85*3,2)*1,1+0,898</t>
  </si>
  <si>
    <t>998771102R00</t>
  </si>
  <si>
    <t>Přesun hmot pro podlahy z dlaždic, výšky do 12 m</t>
  </si>
  <si>
    <t>781101210R00</t>
  </si>
  <si>
    <t>Penetrace podkladu pod obklady</t>
  </si>
  <si>
    <t>obklady : (1,6+1,8+1,6+1,8-0,9)*1,5</t>
  </si>
  <si>
    <t>vrchy obezděných modulů : (0,8+0,65+0,65)*0,15</t>
  </si>
  <si>
    <t>781475115RT1</t>
  </si>
  <si>
    <t>Obklad vnitřní stěn keramický, do tmele, 25x25 cm, weber.for profiflex (lep),weber.color comfort (sp)</t>
  </si>
  <si>
    <t>781491001RT1</t>
  </si>
  <si>
    <t>Montáž lišt k obkladům, rohových, koutových i dilatačních</t>
  </si>
  <si>
    <t>vnější rohy : 1,5+1,8+1,8+1,8+1,8+1,8+1,8</t>
  </si>
  <si>
    <t>okna : (0,8+1,5+0,8)*2</t>
  </si>
  <si>
    <t>781-984</t>
  </si>
  <si>
    <t>Lišta PVC vnější 250/8 bílá</t>
  </si>
  <si>
    <t>597813600R</t>
  </si>
  <si>
    <t>Obkládačka Color One 19,8x19,8 bílá mat</t>
  </si>
  <si>
    <t>70,195*1,1+0,7855</t>
  </si>
  <si>
    <t>998781102R00</t>
  </si>
  <si>
    <t>Přesun hmot pro obklady keramické, výšky do 12 m</t>
  </si>
  <si>
    <t>784161401R00</t>
  </si>
  <si>
    <t>Penetrace podkladu nátěrem HET, Klasik, 1 x</t>
  </si>
  <si>
    <t>štuky : 32,82+58,5225</t>
  </si>
  <si>
    <t>omítky : 3,12</t>
  </si>
  <si>
    <t>784165512R00</t>
  </si>
  <si>
    <t>Malba tekutá HET Klasik, bílá, bez penetrace, 2 x</t>
  </si>
  <si>
    <t>799-51</t>
  </si>
  <si>
    <t>D+M nerezového lomeného madla k WC - dle popisu ve výpisu prvků  prvek označený 4</t>
  </si>
  <si>
    <t>799-52</t>
  </si>
  <si>
    <t>D+M nerezového sklopného madla k WC - dle popisu ve výpisu prvků  prvek označený 5</t>
  </si>
  <si>
    <t>799-53</t>
  </si>
  <si>
    <t>D+M nerezového madla do sprchy - dle popisu ve výpisu prvků  prvek označený 6</t>
  </si>
  <si>
    <t>799-54</t>
  </si>
  <si>
    <t>D+M nerezové tyče sprchového závěsu - dle popisu ve výpisu prvků  prvek označený 7</t>
  </si>
  <si>
    <t>799-55</t>
  </si>
  <si>
    <t>D+M nerezové garnyže - dle popisu ve výpisu prvků  prvek označený 8</t>
  </si>
  <si>
    <t>799-61</t>
  </si>
  <si>
    <t>D+M nerezového zásobníku papíru - dle popisu ve výpisu prvků  prvek označený 9a</t>
  </si>
  <si>
    <t>799-62</t>
  </si>
  <si>
    <t>D+M nerezového dávkovače pěnového mýdla - dle popisu ve výpisu prvků  prvek označený 9b</t>
  </si>
  <si>
    <t>799-63</t>
  </si>
  <si>
    <t>D+M nerezového odpadkového koše - dle popisu ve výpisu prvků  prvek označený 9c</t>
  </si>
  <si>
    <t>799-64</t>
  </si>
  <si>
    <t>D+M nerezového hygienického setu - dle popisu ve výpisu prvků  prvek označený 9d</t>
  </si>
  <si>
    <t>799-65</t>
  </si>
  <si>
    <t>D+M nerezového dvojháčku na ručníky - dle popisu ve výpisu prvků  prvek označený 9e</t>
  </si>
  <si>
    <t>799-66</t>
  </si>
  <si>
    <t>D+M nerezového čtyřháčku na ručníky - dle popisu ve výpisu prvků  prvek označený 9f</t>
  </si>
  <si>
    <t>M21-11</t>
  </si>
  <si>
    <t>Elektromontáže - vizt samostatný rozpočet</t>
  </si>
  <si>
    <t>kp</t>
  </si>
  <si>
    <t>M24-11</t>
  </si>
  <si>
    <t>Vzduchotechnika - viz samostatný rozpočet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</si>
  <si>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</si>
  <si>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</si>
  <si>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</si>
  <si>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</si>
  <si>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</si>
  <si>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</si>
  <si>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</si>
  <si>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</si>
  <si>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</si>
  <si>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</si>
  <si>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979087112R00</t>
  </si>
  <si>
    <t>Nakládání suti na dopravní prostředky</t>
  </si>
  <si>
    <t>979990001R00</t>
  </si>
  <si>
    <t>Poplatek za skládku stavební suti</t>
  </si>
  <si>
    <r>
      <rPr>
        <b/>
        <sz val="11"/>
        <rFont val="Arial"/>
        <family val="2"/>
        <charset val="238"/>
      </rPr>
      <t>ROZPOČET S VÝKAZEM VÝMĚR</t>
    </r>
  </si>
  <si>
    <r>
      <rPr>
        <b/>
        <sz val="11"/>
        <rFont val="Arial"/>
        <family val="2"/>
        <charset val="238"/>
      </rPr>
      <t>Stavba: Stavební úpravy a rozšíření sociálního zařízení v 1.NP Týdenní stacionář, Lhotka-Česká Třebová</t>
    </r>
  </si>
  <si>
    <r>
      <rPr>
        <b/>
        <sz val="11"/>
        <rFont val="Arial"/>
        <family val="2"/>
        <charset val="238"/>
      </rPr>
      <t>Objekt: Stavební úpravy a rozšíření sociálního zařízení v 1.NP</t>
    </r>
  </si>
  <si>
    <r>
      <rPr>
        <b/>
        <sz val="11"/>
        <rFont val="Arial"/>
        <family val="2"/>
        <charset val="238"/>
      </rPr>
      <t>Část: 06    Ostatné a vedlejší náklady</t>
    </r>
  </si>
  <si>
    <t>V rámci stavby: SO\S0 01\06</t>
  </si>
  <si>
    <t>Objednatel: Město Česká Třebová</t>
  </si>
  <si>
    <t>Zhotovitel:    Zpracoval: Ing. Pavla Tmejová</t>
  </si>
  <si>
    <t>Místo: Česká Třebová    Datum: 11. 10. 2016</t>
  </si>
  <si>
    <t>Č.</t>
  </si>
  <si>
    <t>KCN</t>
  </si>
  <si>
    <t>Kód položky</t>
  </si>
  <si>
    <t>Popis</t>
  </si>
  <si>
    <t>Množství celkem</t>
  </si>
  <si>
    <t>Cena jednotková</t>
  </si>
  <si>
    <t>Dodávka celkem</t>
  </si>
  <si>
    <t>Montáž celkem</t>
  </si>
  <si>
    <t>Cena celkem</t>
  </si>
  <si>
    <t>Hmotnost</t>
  </si>
  <si>
    <t>Hmotnost celkem</t>
  </si>
  <si>
    <t>Cenová soustava</t>
  </si>
  <si>
    <r>
      <rPr>
        <b/>
        <sz val="11"/>
        <rFont val="Arial"/>
        <family val="2"/>
        <charset val="238"/>
      </rPr>
      <t>VRN</t>
    </r>
  </si>
  <si>
    <r>
      <rPr>
        <b/>
        <sz val="11"/>
        <rFont val="Arial"/>
        <family val="2"/>
        <charset val="238"/>
      </rPr>
      <t>Vedlejší rozpočtové náklady</t>
    </r>
  </si>
  <si>
    <r>
      <rPr>
        <b/>
        <sz val="11"/>
        <rFont val="Arial"/>
        <family val="2"/>
        <charset val="238"/>
      </rPr>
      <t>0,00</t>
    </r>
  </si>
  <si>
    <r>
      <rPr>
        <b/>
        <sz val="11"/>
        <rFont val="Arial"/>
        <family val="2"/>
        <charset val="238"/>
      </rPr>
      <t>0,000</t>
    </r>
  </si>
  <si>
    <r>
      <rPr>
        <b/>
        <sz val="11"/>
        <rFont val="Arial"/>
        <family val="2"/>
        <charset val="238"/>
      </rPr>
      <t>VRN1</t>
    </r>
  </si>
  <si>
    <r>
      <rPr>
        <b/>
        <sz val="11"/>
        <rFont val="Arial"/>
        <family val="2"/>
        <charset val="238"/>
      </rPr>
      <t>Průzkumné, geodetické a projektové práce</t>
    </r>
  </si>
  <si>
    <t>000</t>
  </si>
  <si>
    <t>013254000R</t>
  </si>
  <si>
    <t>Dokumentace skutečného provedení stavby</t>
  </si>
  <si>
    <t>3,000</t>
  </si>
  <si>
    <t>0,00</t>
  </si>
  <si>
    <t>0,00000</t>
  </si>
  <si>
    <r>
      <rPr>
        <b/>
        <sz val="11"/>
        <rFont val="Arial"/>
        <family val="2"/>
        <charset val="238"/>
      </rPr>
      <t>VRN3</t>
    </r>
  </si>
  <si>
    <r>
      <rPr>
        <b/>
        <sz val="11"/>
        <rFont val="Arial"/>
        <family val="2"/>
        <charset val="238"/>
      </rPr>
      <t>Zařízení staveniště</t>
    </r>
  </si>
  <si>
    <t>2 000</t>
  </si>
  <si>
    <t>030001000R Základní rozdělení průvodních činností a nákladů zařízení staveniště</t>
  </si>
  <si>
    <t>1,000</t>
  </si>
  <si>
    <r>
      <rPr>
        <b/>
        <sz val="11"/>
        <rFont val="Arial"/>
        <family val="2"/>
        <charset val="238"/>
      </rPr>
      <t>VRN4</t>
    </r>
  </si>
  <si>
    <r>
      <rPr>
        <b/>
        <sz val="11"/>
        <rFont val="Arial"/>
        <family val="2"/>
        <charset val="238"/>
      </rPr>
      <t>Inženýrská činnost</t>
    </r>
  </si>
  <si>
    <t>045002000R</t>
  </si>
  <si>
    <t>Hlavní tituly průvodních činností a nákladů inženýrská činnost kompletační a koordinační činnost</t>
  </si>
  <si>
    <t>0,000</t>
  </si>
  <si>
    <r>
      <rPr>
        <b/>
        <sz val="11"/>
        <rFont val="Arial"/>
        <family val="2"/>
        <charset val="238"/>
      </rPr>
      <t>Celkem</t>
    </r>
  </si>
  <si>
    <t>Zpracováno systémem KROS 4</t>
  </si>
  <si>
    <r>
      <rPr>
        <sz val="7"/>
        <rFont val="Arial"/>
        <family val="2"/>
        <charset val="238"/>
      </rPr>
      <t>Strana 1 z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</si>
</sst>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CZK]"/>
    <numFmt numFmtId="165" formatCode="#,##0.00000"/>
  </numFmts>
  <fonts count="21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3" fillId="0" borderId="0"/>
    <xf numFmtId="0" fontId="17" fillId="0" borderId="0"/>
  </cellStyleXfs>
  <cellXfs count="289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165" fontId="0" fillId="3" borderId="27" xfId="0" applyNumberFormat="1" applyFill="1" applyBorder="1" applyAlignment="1">
      <alignment vertical="top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165" fontId="0" fillId="3" borderId="77" xfId="0" applyNumberFormat="1" applyFill="1" applyBorder="1" applyAlignment="1">
      <alignment vertical="top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9" xfId="0" applyFont="1" applyBorder="1" applyAlignment="1">
      <alignment vertical="top" shrinkToFit="1"/>
    </xf>
    <xf numFmtId="0" fontId="16" fillId="0" borderId="9" xfId="0" applyNumberFormat="1" applyFont="1" applyBorder="1" applyAlignment="1">
      <alignment vertical="top" wrapText="1" shrinkToFit="1"/>
    </xf>
    <xf numFmtId="0" fontId="0" fillId="3" borderId="18" xfId="0" applyFill="1" applyBorder="1" applyAlignment="1">
      <alignment vertical="top" shrinkToFit="1"/>
    </xf>
    <xf numFmtId="165" fontId="15" fillId="0" borderId="47" xfId="0" applyNumberFormat="1" applyFont="1" applyBorder="1" applyAlignment="1">
      <alignment vertical="top" shrinkToFit="1"/>
    </xf>
    <xf numFmtId="165" fontId="16" fillId="0" borderId="47" xfId="0" applyNumberFormat="1" applyFont="1" applyBorder="1" applyAlignment="1">
      <alignment vertical="top" wrapText="1" shrinkToFit="1"/>
    </xf>
    <xf numFmtId="165" fontId="0" fillId="3" borderId="7" xfId="0" applyNumberFormat="1" applyFill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0" fillId="3" borderId="22" xfId="0" applyFill="1" applyBorder="1" applyAlignment="1">
      <alignment horizontal="center" vertical="top" shrinkToFi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4" xfId="0" applyFont="1" applyBorder="1" applyAlignment="1">
      <alignment vertical="top" shrinkToFit="1"/>
    </xf>
    <xf numFmtId="165" fontId="15" fillId="0" borderId="48" xfId="0" applyNumberFormat="1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7" fillId="0" borderId="0" xfId="2" applyBorder="1" applyAlignment="1">
      <alignment vertical="top"/>
    </xf>
    <xf numFmtId="0" fontId="17" fillId="0" borderId="0" xfId="2"/>
    <xf numFmtId="0" fontId="19" fillId="0" borderId="0" xfId="2" applyFont="1" applyBorder="1" applyAlignment="1">
      <alignment vertical="top"/>
    </xf>
    <xf numFmtId="0" fontId="19" fillId="0" borderId="0" xfId="2" applyFont="1"/>
    <xf numFmtId="0" fontId="19" fillId="0" borderId="83" xfId="2" applyFont="1" applyBorder="1" applyAlignment="1">
      <alignment horizontal="left" vertical="center" indent="1"/>
    </xf>
    <xf numFmtId="0" fontId="19" fillId="0" borderId="83" xfId="2" applyFont="1" applyBorder="1" applyAlignment="1">
      <alignment horizontal="center" vertical="center"/>
    </xf>
    <xf numFmtId="0" fontId="19" fillId="0" borderId="83" xfId="2" applyFont="1" applyBorder="1" applyAlignment="1">
      <alignment horizontal="left" vertical="center"/>
    </xf>
    <xf numFmtId="0" fontId="19" fillId="0" borderId="83" xfId="2" applyFont="1" applyBorder="1" applyAlignment="1">
      <alignment horizontal="left" wrapText="1" indent="1"/>
    </xf>
    <xf numFmtId="0" fontId="19" fillId="0" borderId="83" xfId="2" applyFont="1" applyBorder="1" applyAlignment="1">
      <alignment horizontal="left" wrapText="1"/>
    </xf>
    <xf numFmtId="0" fontId="19" fillId="0" borderId="83" xfId="2" applyFont="1" applyBorder="1" applyAlignment="1">
      <alignment horizontal="center" wrapText="1"/>
    </xf>
    <xf numFmtId="0" fontId="19" fillId="0" borderId="42" xfId="2" applyFont="1" applyBorder="1" applyAlignment="1">
      <alignment horizontal="left" vertical="top" indent="1"/>
    </xf>
    <xf numFmtId="0" fontId="19" fillId="0" borderId="42" xfId="2" applyFont="1" applyBorder="1" applyAlignment="1">
      <alignment horizontal="left" vertical="top"/>
    </xf>
    <xf numFmtId="0" fontId="19" fillId="0" borderId="42" xfId="2" applyFont="1" applyBorder="1" applyAlignment="1">
      <alignment horizontal="left"/>
    </xf>
    <xf numFmtId="0" fontId="19" fillId="0" borderId="42" xfId="2" applyFont="1" applyBorder="1" applyAlignment="1">
      <alignment horizontal="right"/>
    </xf>
    <xf numFmtId="0" fontId="19" fillId="0" borderId="50" xfId="2" applyFont="1" applyBorder="1" applyAlignment="1">
      <alignment horizontal="left" vertical="top" indent="1"/>
    </xf>
    <xf numFmtId="0" fontId="19" fillId="0" borderId="50" xfId="2" applyFont="1" applyBorder="1" applyAlignment="1">
      <alignment horizontal="left" vertical="top"/>
    </xf>
    <xf numFmtId="0" fontId="19" fillId="0" borderId="50" xfId="2" applyFont="1" applyBorder="1" applyAlignment="1">
      <alignment horizontal="left"/>
    </xf>
    <xf numFmtId="0" fontId="19" fillId="0" borderId="50" xfId="2" applyFont="1" applyBorder="1" applyAlignment="1">
      <alignment horizontal="right"/>
    </xf>
    <xf numFmtId="0" fontId="19" fillId="0" borderId="37" xfId="2" applyFont="1" applyBorder="1" applyAlignment="1">
      <alignment horizontal="right"/>
    </xf>
    <xf numFmtId="0" fontId="19" fillId="0" borderId="37" xfId="2" applyFont="1" applyBorder="1" applyAlignment="1">
      <alignment horizontal="left"/>
    </xf>
    <xf numFmtId="0" fontId="19" fillId="0" borderId="37" xfId="2" applyFont="1" applyBorder="1" applyAlignment="1">
      <alignment horizontal="center"/>
    </xf>
    <xf numFmtId="0" fontId="19" fillId="0" borderId="37" xfId="2" applyFont="1" applyBorder="1" applyAlignment="1">
      <alignment horizontal="left" vertical="top" indent="1"/>
    </xf>
    <xf numFmtId="0" fontId="19" fillId="0" borderId="37" xfId="2" applyFont="1" applyBorder="1" applyAlignment="1">
      <alignment horizontal="left" vertical="top"/>
    </xf>
    <xf numFmtId="0" fontId="19" fillId="0" borderId="37" xfId="2" applyFont="1" applyBorder="1" applyAlignment="1">
      <alignment horizontal="left" vertical="top" indent="2"/>
    </xf>
    <xf numFmtId="0" fontId="19" fillId="0" borderId="83" xfId="2" applyFont="1" applyBorder="1" applyAlignment="1">
      <alignment horizontal="right"/>
    </xf>
    <xf numFmtId="0" fontId="19" fillId="0" borderId="83" xfId="2" applyFont="1" applyBorder="1" applyAlignment="1">
      <alignment horizontal="left"/>
    </xf>
    <xf numFmtId="0" fontId="19" fillId="0" borderId="42" xfId="2" applyFont="1" applyBorder="1" applyAlignment="1">
      <alignment horizontal="left" vertical="top" indent="2"/>
    </xf>
    <xf numFmtId="0" fontId="19" fillId="0" borderId="37" xfId="2" applyFont="1" applyBorder="1" applyAlignment="1">
      <alignment horizontal="left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zoomScaleNormal="100" workbookViewId="0">
      <selection activeCell="G20" sqref="G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0</v>
      </c>
      <c r="B1" s="78"/>
      <c r="C1" s="79"/>
      <c r="D1" s="79"/>
      <c r="E1" s="78"/>
      <c r="F1" s="78"/>
      <c r="G1" s="78"/>
      <c r="I1" s="145"/>
      <c r="J1" s="51"/>
      <c r="K1" s="51"/>
    </row>
    <row r="2" spans="1:57" x14ac:dyDescent="0.2">
      <c r="A2" s="36" t="s">
        <v>1</v>
      </c>
      <c r="B2" s="49"/>
      <c r="C2" s="143" t="s">
        <v>56</v>
      </c>
      <c r="D2" s="229" t="s">
        <v>58</v>
      </c>
      <c r="E2" s="230"/>
      <c r="F2" s="75" t="s">
        <v>2</v>
      </c>
      <c r="G2" s="76"/>
      <c r="I2" s="145"/>
      <c r="J2" s="144" t="s">
        <v>58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45"/>
      <c r="J3" s="51"/>
      <c r="K3" s="51"/>
    </row>
    <row r="4" spans="1:57" ht="12" customHeight="1" x14ac:dyDescent="0.2">
      <c r="A4" s="41" t="s">
        <v>3</v>
      </c>
      <c r="B4" s="40"/>
      <c r="C4" s="42" t="s">
        <v>4</v>
      </c>
      <c r="D4" s="2"/>
      <c r="E4" s="1"/>
      <c r="F4" s="3" t="s">
        <v>5</v>
      </c>
      <c r="G4" s="31"/>
      <c r="I4" s="145"/>
      <c r="J4" s="51"/>
      <c r="K4" s="51"/>
    </row>
    <row r="5" spans="1:57" x14ac:dyDescent="0.2">
      <c r="A5" s="84" t="s">
        <v>56</v>
      </c>
      <c r="B5" s="85"/>
      <c r="C5" s="226" t="s">
        <v>57</v>
      </c>
      <c r="D5" s="227"/>
      <c r="E5" s="228"/>
      <c r="F5" s="3" t="s">
        <v>7</v>
      </c>
      <c r="G5" s="31"/>
      <c r="I5" s="145"/>
      <c r="J5" s="51"/>
      <c r="K5" s="144" t="s">
        <v>57</v>
      </c>
    </row>
    <row r="6" spans="1:57" ht="12.95" customHeight="1" x14ac:dyDescent="0.2">
      <c r="A6" s="4" t="s">
        <v>8</v>
      </c>
      <c r="B6" s="1"/>
      <c r="C6" s="2" t="s">
        <v>9</v>
      </c>
      <c r="D6" s="2"/>
      <c r="E6" s="1"/>
      <c r="F6" s="5" t="s">
        <v>10</v>
      </c>
      <c r="G6" s="34"/>
      <c r="I6" s="145"/>
      <c r="J6" s="51"/>
      <c r="K6" s="51"/>
      <c r="O6" s="6"/>
    </row>
    <row r="7" spans="1:57" x14ac:dyDescent="0.2">
      <c r="A7" s="86" t="s">
        <v>54</v>
      </c>
      <c r="B7" s="85"/>
      <c r="C7" s="226" t="s">
        <v>55</v>
      </c>
      <c r="D7" s="227"/>
      <c r="E7" s="228"/>
      <c r="F7" s="7" t="s">
        <v>11</v>
      </c>
      <c r="G7" s="34"/>
      <c r="I7" s="145"/>
      <c r="J7" s="51"/>
      <c r="K7" s="144" t="s">
        <v>55</v>
      </c>
    </row>
    <row r="8" spans="1:57" x14ac:dyDescent="0.2">
      <c r="A8" s="8" t="s">
        <v>12</v>
      </c>
      <c r="B8" s="3"/>
      <c r="C8" s="44"/>
      <c r="D8" s="44"/>
      <c r="E8" s="45"/>
      <c r="F8" s="9" t="s">
        <v>13</v>
      </c>
      <c r="G8" s="10"/>
      <c r="H8" s="11"/>
      <c r="I8" s="146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45"/>
      <c r="J9" s="51"/>
      <c r="K9" s="51"/>
    </row>
    <row r="10" spans="1:57" x14ac:dyDescent="0.2">
      <c r="A10" s="8" t="s">
        <v>14</v>
      </c>
      <c r="B10" s="3"/>
      <c r="C10" s="44"/>
      <c r="D10" s="44"/>
      <c r="E10" s="44"/>
      <c r="F10" s="13"/>
      <c r="G10" s="32"/>
      <c r="H10" s="14"/>
      <c r="I10" s="145"/>
      <c r="J10" s="147"/>
      <c r="K10" s="51"/>
    </row>
    <row r="11" spans="1:57" ht="13.5" customHeight="1" x14ac:dyDescent="0.2">
      <c r="A11" s="8" t="s">
        <v>15</v>
      </c>
      <c r="B11" s="3"/>
      <c r="C11" s="7"/>
      <c r="D11" s="44"/>
      <c r="E11" s="44"/>
      <c r="F11" s="15" t="s">
        <v>16</v>
      </c>
      <c r="G11" s="33"/>
      <c r="H11" s="12"/>
      <c r="I11" s="145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17</v>
      </c>
      <c r="B12" s="1"/>
      <c r="C12" s="148"/>
      <c r="D12" s="47"/>
      <c r="E12" s="48"/>
      <c r="F12" s="18" t="s">
        <v>18</v>
      </c>
      <c r="G12" s="35"/>
      <c r="H12" s="12"/>
      <c r="I12" s="145"/>
      <c r="J12" s="51"/>
      <c r="K12" s="51"/>
    </row>
    <row r="13" spans="1:57" ht="28.5" customHeight="1" thickBot="1" x14ac:dyDescent="0.25">
      <c r="A13" s="80" t="s">
        <v>39</v>
      </c>
      <c r="B13" s="81"/>
      <c r="C13" s="81"/>
      <c r="D13" s="81"/>
      <c r="E13" s="82"/>
      <c r="F13" s="82"/>
      <c r="G13" s="83"/>
      <c r="H13" s="12"/>
      <c r="I13" s="145"/>
      <c r="J13" s="51"/>
      <c r="K13" s="51"/>
    </row>
    <row r="14" spans="1:57" ht="17.25" customHeight="1" thickBot="1" x14ac:dyDescent="0.25">
      <c r="A14" s="87"/>
      <c r="B14" s="107" t="s">
        <v>40</v>
      </c>
      <c r="C14" s="88"/>
      <c r="D14" s="89"/>
      <c r="E14" s="108"/>
      <c r="F14" s="108"/>
      <c r="G14" s="109" t="s">
        <v>41</v>
      </c>
      <c r="I14" s="145"/>
      <c r="J14" s="51"/>
      <c r="K14" s="51"/>
    </row>
    <row r="15" spans="1:57" ht="15.95" customHeight="1" x14ac:dyDescent="0.2">
      <c r="A15" s="19"/>
      <c r="B15" s="149" t="s">
        <v>35</v>
      </c>
      <c r="C15" s="110"/>
      <c r="D15" s="231"/>
      <c r="E15" s="232"/>
      <c r="F15" s="115"/>
      <c r="G15" s="105">
        <f>Rekapitulace!I7+Rekapitulace!I8+Rekapitulace!I9+Rekapitulace!I10+Rekapitulace!I11+Rekapitulace!I12+Rekapitulace!I13+Rekapitulace!I14+Rekapitulace!I15+Rekapitulace!I16+Rekapitulace!I28</f>
        <v>0</v>
      </c>
      <c r="I15" s="145"/>
      <c r="J15" s="51"/>
      <c r="K15" s="51"/>
    </row>
    <row r="16" spans="1:57" ht="15.95" customHeight="1" x14ac:dyDescent="0.2">
      <c r="A16" s="19"/>
      <c r="B16" s="150" t="s">
        <v>36</v>
      </c>
      <c r="C16" s="104"/>
      <c r="D16" s="233"/>
      <c r="E16" s="234"/>
      <c r="F16" s="116"/>
      <c r="G16" s="105">
        <f>Rekapitulace!I17+Rekapitulace!I18+Rekapitulace!I19+Rekapitulace!I20+Rekapitulace!I21+Rekapitulace!I22+Rekapitulace!I23+Rekapitulace!I24+Rekapitulace!I25</f>
        <v>0</v>
      </c>
      <c r="I16" s="145"/>
      <c r="J16" s="51"/>
      <c r="K16" s="51"/>
    </row>
    <row r="17" spans="1:11" ht="15.95" customHeight="1" x14ac:dyDescent="0.2">
      <c r="A17" s="19"/>
      <c r="B17" s="150" t="s">
        <v>59</v>
      </c>
      <c r="C17" s="104"/>
      <c r="D17" s="233"/>
      <c r="E17" s="234"/>
      <c r="F17" s="116"/>
      <c r="G17" s="105">
        <f>Rekapitulace!I26+Rekapitulace!I27</f>
        <v>0</v>
      </c>
      <c r="I17" s="145"/>
      <c r="J17" s="51"/>
      <c r="K17" s="51"/>
    </row>
    <row r="18" spans="1:11" ht="15.95" customHeight="1" x14ac:dyDescent="0.2">
      <c r="A18" s="19"/>
      <c r="B18" s="151" t="s">
        <v>60</v>
      </c>
      <c r="C18" s="104"/>
      <c r="D18" s="233"/>
      <c r="E18" s="234"/>
      <c r="F18" s="116"/>
      <c r="G18" s="105">
        <v>0</v>
      </c>
      <c r="I18" s="145"/>
      <c r="J18" s="51"/>
      <c r="K18" s="51"/>
    </row>
    <row r="19" spans="1:11" ht="15.95" customHeight="1" x14ac:dyDescent="0.2">
      <c r="A19" s="19"/>
      <c r="B19" s="150" t="s">
        <v>61</v>
      </c>
      <c r="C19" s="104"/>
      <c r="D19" s="235"/>
      <c r="E19" s="236"/>
      <c r="F19" s="116"/>
      <c r="G19" s="105">
        <v>0</v>
      </c>
      <c r="I19" s="145"/>
      <c r="J19" s="51"/>
      <c r="K19" s="51"/>
    </row>
    <row r="20" spans="1:11" ht="15.95" customHeight="1" x14ac:dyDescent="0.2">
      <c r="A20" s="19"/>
      <c r="B20" s="12" t="s">
        <v>41</v>
      </c>
      <c r="C20" s="104"/>
      <c r="D20" s="233"/>
      <c r="E20" s="234"/>
      <c r="F20" s="116"/>
      <c r="G20" s="105">
        <f>SUM(G15:G19)</f>
        <v>0</v>
      </c>
      <c r="I20" s="145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45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45"/>
      <c r="J22" s="51"/>
      <c r="K22" s="51"/>
    </row>
    <row r="23" spans="1:11" ht="3" customHeight="1" thickBot="1" x14ac:dyDescent="0.25">
      <c r="A23" s="211"/>
      <c r="B23" s="212"/>
      <c r="C23" s="111"/>
      <c r="D23" s="113"/>
      <c r="E23" s="114"/>
      <c r="F23" s="117"/>
      <c r="G23" s="106"/>
      <c r="I23" s="145"/>
      <c r="J23" s="51"/>
      <c r="K23" s="51"/>
    </row>
    <row r="24" spans="1:11" x14ac:dyDescent="0.2">
      <c r="A24" s="90" t="s">
        <v>19</v>
      </c>
      <c r="B24" s="91"/>
      <c r="C24" s="92"/>
      <c r="D24" s="91" t="s">
        <v>20</v>
      </c>
      <c r="E24" s="91"/>
      <c r="F24" s="93" t="s">
        <v>21</v>
      </c>
      <c r="G24" s="94"/>
      <c r="I24" s="145"/>
      <c r="J24" s="51"/>
      <c r="K24" s="51"/>
    </row>
    <row r="25" spans="1:11" x14ac:dyDescent="0.2">
      <c r="A25" s="95" t="s">
        <v>22</v>
      </c>
      <c r="B25" s="96"/>
      <c r="C25" s="97"/>
      <c r="D25" s="96" t="s">
        <v>22</v>
      </c>
      <c r="E25" s="96"/>
      <c r="F25" s="98" t="s">
        <v>22</v>
      </c>
      <c r="G25" s="99"/>
      <c r="I25" s="145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45"/>
      <c r="J26" s="51"/>
      <c r="K26" s="51"/>
    </row>
    <row r="27" spans="1:11" ht="34.5" customHeight="1" x14ac:dyDescent="0.2">
      <c r="A27" s="213" t="s">
        <v>62</v>
      </c>
      <c r="B27" s="214"/>
      <c r="C27" s="215"/>
      <c r="D27" s="216" t="s">
        <v>62</v>
      </c>
      <c r="E27" s="215"/>
      <c r="F27" s="216" t="s">
        <v>62</v>
      </c>
      <c r="G27" s="217"/>
      <c r="I27" s="145"/>
      <c r="J27" s="51"/>
      <c r="K27" s="51"/>
    </row>
    <row r="28" spans="1:11" ht="15.75" customHeight="1" x14ac:dyDescent="0.2">
      <c r="A28" s="19" t="s">
        <v>23</v>
      </c>
      <c r="B28" s="23"/>
      <c r="C28" s="20"/>
      <c r="D28" s="12" t="s">
        <v>23</v>
      </c>
      <c r="E28" s="12"/>
      <c r="F28" s="21" t="s">
        <v>23</v>
      </c>
      <c r="G28" s="22"/>
      <c r="I28" s="145"/>
      <c r="J28" s="51"/>
      <c r="K28" s="51"/>
    </row>
    <row r="29" spans="1:11" ht="48.75" customHeight="1" x14ac:dyDescent="0.2">
      <c r="A29" s="19" t="s">
        <v>24</v>
      </c>
      <c r="B29" s="12"/>
      <c r="C29" s="20"/>
      <c r="D29" s="21" t="s">
        <v>25</v>
      </c>
      <c r="E29" s="20"/>
      <c r="F29" s="24" t="s">
        <v>25</v>
      </c>
      <c r="G29" s="22"/>
      <c r="I29" s="145"/>
      <c r="J29" s="51"/>
      <c r="K29" s="51"/>
    </row>
    <row r="30" spans="1:11" x14ac:dyDescent="0.2">
      <c r="A30" s="25" t="s">
        <v>26</v>
      </c>
      <c r="B30" s="26"/>
      <c r="C30" s="43">
        <v>15</v>
      </c>
      <c r="D30" s="26" t="s">
        <v>27</v>
      </c>
      <c r="E30" s="27"/>
      <c r="F30" s="224">
        <v>0</v>
      </c>
      <c r="G30" s="225"/>
      <c r="I30" s="145"/>
      <c r="J30" s="51"/>
      <c r="K30" s="51"/>
    </row>
    <row r="31" spans="1:11" x14ac:dyDescent="0.2">
      <c r="A31" s="25" t="s">
        <v>28</v>
      </c>
      <c r="B31" s="26"/>
      <c r="C31" s="43">
        <f>SazbaDPH1</f>
        <v>15</v>
      </c>
      <c r="D31" s="26" t="s">
        <v>29</v>
      </c>
      <c r="E31" s="27"/>
      <c r="F31" s="224">
        <v>0</v>
      </c>
      <c r="G31" s="225"/>
    </row>
    <row r="32" spans="1:11" x14ac:dyDescent="0.2">
      <c r="A32" s="25" t="s">
        <v>26</v>
      </c>
      <c r="B32" s="26"/>
      <c r="C32" s="43">
        <v>21</v>
      </c>
      <c r="D32" s="26" t="s">
        <v>29</v>
      </c>
      <c r="E32" s="27"/>
      <c r="F32" s="224">
        <f>G20</f>
        <v>0</v>
      </c>
      <c r="G32" s="225"/>
    </row>
    <row r="33" spans="1:11" x14ac:dyDescent="0.2">
      <c r="A33" s="25" t="s">
        <v>28</v>
      </c>
      <c r="B33" s="26"/>
      <c r="C33" s="43">
        <f>SazbaDPH2</f>
        <v>21</v>
      </c>
      <c r="D33" s="26" t="s">
        <v>29</v>
      </c>
      <c r="E33" s="27"/>
      <c r="F33" s="220">
        <f>Zaklad22*0.21</f>
        <v>0</v>
      </c>
      <c r="G33" s="221"/>
    </row>
    <row r="34" spans="1:11" ht="13.5" thickBot="1" x14ac:dyDescent="0.25">
      <c r="A34" s="25" t="s">
        <v>38</v>
      </c>
      <c r="B34" s="26"/>
      <c r="C34" s="43"/>
      <c r="D34" s="26"/>
      <c r="E34" s="27"/>
      <c r="F34" s="220">
        <v>0</v>
      </c>
      <c r="G34" s="221"/>
    </row>
    <row r="35" spans="1:11" s="28" customFormat="1" ht="19.5" customHeight="1" thickBot="1" x14ac:dyDescent="0.3">
      <c r="A35" s="100" t="s">
        <v>30</v>
      </c>
      <c r="B35" s="101"/>
      <c r="C35" s="102"/>
      <c r="D35" s="102"/>
      <c r="E35" s="103"/>
      <c r="F35" s="222">
        <f>SUM(F30:G34)</f>
        <v>0</v>
      </c>
      <c r="G35" s="223"/>
      <c r="J35" s="52"/>
      <c r="K35" s="52"/>
    </row>
    <row r="36" spans="1:11" ht="18" customHeight="1" x14ac:dyDescent="0.2">
      <c r="A36" s="29" t="s">
        <v>37</v>
      </c>
    </row>
    <row r="37" spans="1:11" x14ac:dyDescent="0.2">
      <c r="B37" s="218"/>
      <c r="C37" s="218"/>
      <c r="D37" s="218"/>
      <c r="E37" s="218"/>
      <c r="F37" s="218"/>
      <c r="G37" s="218"/>
      <c r="H37" t="s">
        <v>6</v>
      </c>
    </row>
    <row r="38" spans="1:11" ht="14.25" customHeight="1" x14ac:dyDescent="0.2">
      <c r="A38" s="29"/>
      <c r="B38" s="218"/>
      <c r="C38" s="218"/>
      <c r="D38" s="218"/>
      <c r="E38" s="218"/>
      <c r="F38" s="218"/>
      <c r="G38" s="218"/>
      <c r="H38" t="s">
        <v>6</v>
      </c>
    </row>
    <row r="39" spans="1:11" ht="12.75" customHeight="1" x14ac:dyDescent="0.2">
      <c r="A39" s="30"/>
      <c r="B39" s="218"/>
      <c r="C39" s="218"/>
      <c r="D39" s="218"/>
      <c r="E39" s="218"/>
      <c r="F39" s="218"/>
      <c r="G39" s="218"/>
      <c r="H39" t="s">
        <v>6</v>
      </c>
    </row>
    <row r="40" spans="1:11" x14ac:dyDescent="0.2">
      <c r="A40" s="30"/>
      <c r="B40" s="218"/>
      <c r="C40" s="218"/>
      <c r="D40" s="218"/>
      <c r="E40" s="218"/>
      <c r="F40" s="218"/>
      <c r="G40" s="218"/>
      <c r="H40" t="s">
        <v>6</v>
      </c>
    </row>
    <row r="41" spans="1:11" x14ac:dyDescent="0.2">
      <c r="A41" s="30"/>
      <c r="B41" s="218"/>
      <c r="C41" s="218"/>
      <c r="D41" s="218"/>
      <c r="E41" s="218"/>
      <c r="F41" s="218"/>
      <c r="G41" s="218"/>
      <c r="H41" t="s">
        <v>6</v>
      </c>
    </row>
    <row r="42" spans="1:11" x14ac:dyDescent="0.2">
      <c r="A42" s="30"/>
      <c r="B42" s="218"/>
      <c r="C42" s="218"/>
      <c r="D42" s="218"/>
      <c r="E42" s="218"/>
      <c r="F42" s="218"/>
      <c r="G42" s="218"/>
      <c r="H42" t="s">
        <v>6</v>
      </c>
    </row>
    <row r="43" spans="1:11" x14ac:dyDescent="0.2">
      <c r="A43" s="30"/>
      <c r="B43" s="218"/>
      <c r="C43" s="218"/>
      <c r="D43" s="218"/>
      <c r="E43" s="218"/>
      <c r="F43" s="218"/>
      <c r="G43" s="218"/>
      <c r="H43" t="s">
        <v>6</v>
      </c>
    </row>
    <row r="44" spans="1:11" x14ac:dyDescent="0.2">
      <c r="A44" s="30"/>
      <c r="B44" s="218"/>
      <c r="C44" s="218"/>
      <c r="D44" s="218"/>
      <c r="E44" s="218"/>
      <c r="F44" s="218"/>
      <c r="G44" s="218"/>
      <c r="H44" t="s">
        <v>6</v>
      </c>
    </row>
    <row r="45" spans="1:11" x14ac:dyDescent="0.2">
      <c r="A45" s="30"/>
      <c r="B45" s="218"/>
      <c r="C45" s="218"/>
      <c r="D45" s="218"/>
      <c r="E45" s="218"/>
      <c r="F45" s="218"/>
      <c r="G45" s="218"/>
      <c r="H45" t="s">
        <v>6</v>
      </c>
    </row>
    <row r="46" spans="1:11" ht="12.75" customHeight="1" x14ac:dyDescent="0.2">
      <c r="A46" s="30"/>
      <c r="B46" s="219"/>
      <c r="C46" s="219"/>
      <c r="D46" s="219"/>
      <c r="E46" s="219"/>
      <c r="F46" s="219"/>
      <c r="G46" s="219"/>
      <c r="H46" t="s">
        <v>6</v>
      </c>
    </row>
    <row r="47" spans="1:11" x14ac:dyDescent="0.2">
      <c r="B47" s="219"/>
      <c r="C47" s="219"/>
      <c r="D47" s="219"/>
      <c r="E47" s="219"/>
      <c r="F47" s="219"/>
      <c r="G47" s="219"/>
    </row>
    <row r="48" spans="1:11" x14ac:dyDescent="0.2">
      <c r="B48" s="219"/>
      <c r="C48" s="219"/>
      <c r="D48" s="219"/>
      <c r="E48" s="219"/>
      <c r="F48" s="219"/>
      <c r="G48" s="219"/>
    </row>
    <row r="49" spans="2:7" x14ac:dyDescent="0.2">
      <c r="B49" s="219"/>
      <c r="C49" s="219"/>
      <c r="D49" s="219"/>
      <c r="E49" s="219"/>
      <c r="F49" s="219"/>
      <c r="G49" s="219"/>
    </row>
    <row r="50" spans="2:7" x14ac:dyDescent="0.2">
      <c r="B50" s="219"/>
      <c r="C50" s="219"/>
      <c r="D50" s="219"/>
      <c r="E50" s="219"/>
      <c r="F50" s="219"/>
      <c r="G50" s="219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I11" sqref="I11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237" t="s">
        <v>31</v>
      </c>
      <c r="B1" s="238"/>
      <c r="C1" s="53" t="str">
        <f>CONCATENATE(cislostavby," ",nazevstavby)</f>
        <v>2016-15 Stavební úpravy stacionáře v České Třebové</v>
      </c>
      <c r="D1" s="54"/>
      <c r="E1" s="61"/>
      <c r="F1" s="62"/>
      <c r="G1" s="63" t="s">
        <v>32</v>
      </c>
      <c r="H1" s="64" t="str">
        <f>CisloRozpoctu</f>
        <v>1</v>
      </c>
      <c r="I1" s="65"/>
    </row>
    <row r="2" spans="1:10" ht="12" thickBot="1" x14ac:dyDescent="0.25">
      <c r="A2" s="239" t="s">
        <v>33</v>
      </c>
      <c r="B2" s="240"/>
      <c r="C2" s="56" t="str">
        <f>CONCATENATE(cisloobjektu," ",nazevobjektu)</f>
        <v>1 Stacionář Česká Třebová</v>
      </c>
      <c r="D2" s="57"/>
      <c r="E2" s="66"/>
      <c r="F2" s="67"/>
      <c r="G2" s="241" t="str">
        <f>NazevRozpoctu</f>
        <v>Rozpočet stavební části</v>
      </c>
      <c r="H2" s="242"/>
      <c r="I2" s="243"/>
    </row>
    <row r="3" spans="1:10" ht="12" thickTop="1" x14ac:dyDescent="0.2">
      <c r="F3" s="69"/>
    </row>
    <row r="4" spans="1:10" ht="19.5" customHeight="1" x14ac:dyDescent="0.25">
      <c r="A4" s="71" t="s">
        <v>42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163" t="s">
        <v>34</v>
      </c>
      <c r="B6" s="153"/>
      <c r="C6" s="154"/>
      <c r="D6" s="155"/>
      <c r="E6" s="156"/>
      <c r="F6" s="157" t="s">
        <v>63</v>
      </c>
      <c r="G6" s="157"/>
      <c r="H6" s="157"/>
      <c r="I6" s="158" t="s">
        <v>41</v>
      </c>
      <c r="J6" s="60"/>
    </row>
    <row r="7" spans="1:10" x14ac:dyDescent="0.2">
      <c r="A7" s="164" t="s">
        <v>64</v>
      </c>
      <c r="B7" s="159" t="s">
        <v>65</v>
      </c>
      <c r="C7" s="160"/>
      <c r="D7" s="160"/>
      <c r="E7" s="161"/>
      <c r="F7" s="162" t="s">
        <v>35</v>
      </c>
      <c r="G7" s="162"/>
      <c r="H7" s="162"/>
      <c r="I7" s="165">
        <f>Položky!F7</f>
        <v>0</v>
      </c>
      <c r="J7" s="59"/>
    </row>
    <row r="8" spans="1:10" x14ac:dyDescent="0.2">
      <c r="A8" s="164" t="s">
        <v>66</v>
      </c>
      <c r="B8" s="159" t="s">
        <v>67</v>
      </c>
      <c r="C8" s="160"/>
      <c r="D8" s="160"/>
      <c r="E8" s="161"/>
      <c r="F8" s="162" t="s">
        <v>35</v>
      </c>
      <c r="G8" s="162"/>
      <c r="H8" s="162"/>
      <c r="I8" s="165">
        <f>Položky!F23</f>
        <v>0</v>
      </c>
      <c r="J8" s="59"/>
    </row>
    <row r="9" spans="1:10" x14ac:dyDescent="0.2">
      <c r="A9" s="164" t="s">
        <v>68</v>
      </c>
      <c r="B9" s="159" t="s">
        <v>69</v>
      </c>
      <c r="C9" s="160"/>
      <c r="D9" s="160"/>
      <c r="E9" s="161"/>
      <c r="F9" s="162" t="s">
        <v>35</v>
      </c>
      <c r="G9" s="162"/>
      <c r="H9" s="162"/>
      <c r="I9" s="165">
        <f>Položky!F32</f>
        <v>0</v>
      </c>
      <c r="J9" s="59"/>
    </row>
    <row r="10" spans="1:10" x14ac:dyDescent="0.2">
      <c r="A10" s="164" t="s">
        <v>70</v>
      </c>
      <c r="B10" s="159" t="s">
        <v>71</v>
      </c>
      <c r="C10" s="160"/>
      <c r="D10" s="160"/>
      <c r="E10" s="161"/>
      <c r="F10" s="162" t="s">
        <v>35</v>
      </c>
      <c r="G10" s="162"/>
      <c r="H10" s="162"/>
      <c r="I10" s="165">
        <f>Položky!F53</f>
        <v>0</v>
      </c>
      <c r="J10" s="59"/>
    </row>
    <row r="11" spans="1:10" x14ac:dyDescent="0.2">
      <c r="A11" s="164" t="s">
        <v>72</v>
      </c>
      <c r="B11" s="159" t="s">
        <v>73</v>
      </c>
      <c r="C11" s="160"/>
      <c r="D11" s="160"/>
      <c r="E11" s="161"/>
      <c r="F11" s="162" t="s">
        <v>35</v>
      </c>
      <c r="G11" s="162"/>
      <c r="H11" s="162"/>
      <c r="I11" s="165">
        <f>Položky!F65</f>
        <v>0</v>
      </c>
      <c r="J11" s="59"/>
    </row>
    <row r="12" spans="1:10" x14ac:dyDescent="0.2">
      <c r="A12" s="164" t="s">
        <v>74</v>
      </c>
      <c r="B12" s="159" t="s">
        <v>75</v>
      </c>
      <c r="C12" s="160"/>
      <c r="D12" s="160"/>
      <c r="E12" s="161"/>
      <c r="F12" s="162" t="s">
        <v>35</v>
      </c>
      <c r="G12" s="162"/>
      <c r="H12" s="162"/>
      <c r="I12" s="165">
        <f>Položky!F68</f>
        <v>0</v>
      </c>
      <c r="J12" s="59"/>
    </row>
    <row r="13" spans="1:10" x14ac:dyDescent="0.2">
      <c r="A13" s="164" t="s">
        <v>76</v>
      </c>
      <c r="B13" s="159" t="s">
        <v>77</v>
      </c>
      <c r="C13" s="160"/>
      <c r="D13" s="160"/>
      <c r="E13" s="161"/>
      <c r="F13" s="162" t="s">
        <v>35</v>
      </c>
      <c r="G13" s="162"/>
      <c r="H13" s="162"/>
      <c r="I13" s="165">
        <f>Položky!F71</f>
        <v>0</v>
      </c>
      <c r="J13" s="59"/>
    </row>
    <row r="14" spans="1:10" x14ac:dyDescent="0.2">
      <c r="A14" s="164" t="s">
        <v>78</v>
      </c>
      <c r="B14" s="159" t="s">
        <v>79</v>
      </c>
      <c r="C14" s="160"/>
      <c r="D14" s="160"/>
      <c r="E14" s="161"/>
      <c r="F14" s="162" t="s">
        <v>35</v>
      </c>
      <c r="G14" s="162"/>
      <c r="H14" s="162"/>
      <c r="I14" s="165">
        <f>Položky!F74</f>
        <v>0</v>
      </c>
      <c r="J14" s="59"/>
    </row>
    <row r="15" spans="1:10" x14ac:dyDescent="0.2">
      <c r="A15" s="164" t="s">
        <v>80</v>
      </c>
      <c r="B15" s="159" t="s">
        <v>81</v>
      </c>
      <c r="C15" s="160"/>
      <c r="D15" s="160"/>
      <c r="E15" s="161"/>
      <c r="F15" s="162" t="s">
        <v>35</v>
      </c>
      <c r="G15" s="162"/>
      <c r="H15" s="162"/>
      <c r="I15" s="165">
        <f>Položky!F87</f>
        <v>0</v>
      </c>
      <c r="J15" s="59"/>
    </row>
    <row r="16" spans="1:10" x14ac:dyDescent="0.2">
      <c r="A16" s="164" t="s">
        <v>82</v>
      </c>
      <c r="B16" s="159" t="s">
        <v>83</v>
      </c>
      <c r="C16" s="160"/>
      <c r="D16" s="160"/>
      <c r="E16" s="161"/>
      <c r="F16" s="162" t="s">
        <v>35</v>
      </c>
      <c r="G16" s="162"/>
      <c r="H16" s="162"/>
      <c r="I16" s="165">
        <f>Položky!F97</f>
        <v>0</v>
      </c>
      <c r="J16" s="59"/>
    </row>
    <row r="17" spans="1:10" x14ac:dyDescent="0.2">
      <c r="A17" s="164" t="s">
        <v>84</v>
      </c>
      <c r="B17" s="159" t="s">
        <v>85</v>
      </c>
      <c r="C17" s="160"/>
      <c r="D17" s="160"/>
      <c r="E17" s="161"/>
      <c r="F17" s="162" t="s">
        <v>36</v>
      </c>
      <c r="G17" s="162"/>
      <c r="H17" s="162"/>
      <c r="I17" s="165">
        <f>Položky!F99</f>
        <v>0</v>
      </c>
      <c r="J17" s="59"/>
    </row>
    <row r="18" spans="1:10" x14ac:dyDescent="0.2">
      <c r="A18" s="164" t="s">
        <v>86</v>
      </c>
      <c r="B18" s="159" t="s">
        <v>87</v>
      </c>
      <c r="C18" s="160"/>
      <c r="D18" s="160"/>
      <c r="E18" s="161"/>
      <c r="F18" s="162" t="s">
        <v>36</v>
      </c>
      <c r="G18" s="162"/>
      <c r="H18" s="162"/>
      <c r="I18" s="165">
        <f>Položky!F129</f>
        <v>0</v>
      </c>
      <c r="J18" s="59"/>
    </row>
    <row r="19" spans="1:10" x14ac:dyDescent="0.2">
      <c r="A19" s="164" t="s">
        <v>88</v>
      </c>
      <c r="B19" s="159" t="s">
        <v>89</v>
      </c>
      <c r="C19" s="160"/>
      <c r="D19" s="160"/>
      <c r="E19" s="161"/>
      <c r="F19" s="162" t="s">
        <v>36</v>
      </c>
      <c r="G19" s="162"/>
      <c r="H19" s="162"/>
      <c r="I19" s="165">
        <f>Položky!F137</f>
        <v>0</v>
      </c>
      <c r="J19" s="59"/>
    </row>
    <row r="20" spans="1:10" x14ac:dyDescent="0.2">
      <c r="A20" s="164" t="s">
        <v>90</v>
      </c>
      <c r="B20" s="159" t="s">
        <v>91</v>
      </c>
      <c r="C20" s="160"/>
      <c r="D20" s="160"/>
      <c r="E20" s="161"/>
      <c r="F20" s="162" t="s">
        <v>36</v>
      </c>
      <c r="G20" s="162"/>
      <c r="H20" s="162"/>
      <c r="I20" s="165">
        <f>Položky!F139</f>
        <v>0</v>
      </c>
      <c r="J20" s="59"/>
    </row>
    <row r="21" spans="1:10" x14ac:dyDescent="0.2">
      <c r="A21" s="164" t="s">
        <v>92</v>
      </c>
      <c r="B21" s="159" t="s">
        <v>93</v>
      </c>
      <c r="C21" s="160"/>
      <c r="D21" s="160"/>
      <c r="E21" s="161"/>
      <c r="F21" s="162" t="s">
        <v>36</v>
      </c>
      <c r="G21" s="162"/>
      <c r="H21" s="162"/>
      <c r="I21" s="165">
        <f>Položky!F141</f>
        <v>0</v>
      </c>
      <c r="J21" s="59"/>
    </row>
    <row r="22" spans="1:10" x14ac:dyDescent="0.2">
      <c r="A22" s="164" t="s">
        <v>94</v>
      </c>
      <c r="B22" s="159" t="s">
        <v>95</v>
      </c>
      <c r="C22" s="160"/>
      <c r="D22" s="160"/>
      <c r="E22" s="161"/>
      <c r="F22" s="162" t="s">
        <v>36</v>
      </c>
      <c r="G22" s="162"/>
      <c r="H22" s="162"/>
      <c r="I22" s="165">
        <f>Položky!F151</f>
        <v>0</v>
      </c>
      <c r="J22" s="59"/>
    </row>
    <row r="23" spans="1:10" x14ac:dyDescent="0.2">
      <c r="A23" s="164" t="s">
        <v>96</v>
      </c>
      <c r="B23" s="159" t="s">
        <v>97</v>
      </c>
      <c r="C23" s="160"/>
      <c r="D23" s="160"/>
      <c r="E23" s="161"/>
      <c r="F23" s="162" t="s">
        <v>36</v>
      </c>
      <c r="G23" s="162"/>
      <c r="H23" s="162"/>
      <c r="I23" s="165">
        <f>Položky!F164</f>
        <v>0</v>
      </c>
      <c r="J23" s="59"/>
    </row>
    <row r="24" spans="1:10" x14ac:dyDescent="0.2">
      <c r="A24" s="164" t="s">
        <v>98</v>
      </c>
      <c r="B24" s="159" t="s">
        <v>99</v>
      </c>
      <c r="C24" s="160"/>
      <c r="D24" s="160"/>
      <c r="E24" s="161"/>
      <c r="F24" s="162" t="s">
        <v>36</v>
      </c>
      <c r="G24" s="162"/>
      <c r="H24" s="162"/>
      <c r="I24" s="165">
        <f>Položky!F186</f>
        <v>0</v>
      </c>
      <c r="J24" s="59"/>
    </row>
    <row r="25" spans="1:10" x14ac:dyDescent="0.2">
      <c r="A25" s="164" t="s">
        <v>100</v>
      </c>
      <c r="B25" s="159" t="s">
        <v>101</v>
      </c>
      <c r="C25" s="160"/>
      <c r="D25" s="160"/>
      <c r="E25" s="161"/>
      <c r="F25" s="162" t="s">
        <v>36</v>
      </c>
      <c r="G25" s="162"/>
      <c r="H25" s="162"/>
      <c r="I25" s="165">
        <f>Položky!F191</f>
        <v>0</v>
      </c>
      <c r="J25" s="59"/>
    </row>
    <row r="26" spans="1:10" x14ac:dyDescent="0.2">
      <c r="A26" s="164" t="s">
        <v>102</v>
      </c>
      <c r="B26" s="159" t="s">
        <v>103</v>
      </c>
      <c r="C26" s="160"/>
      <c r="D26" s="160"/>
      <c r="E26" s="161"/>
      <c r="F26" s="162" t="s">
        <v>59</v>
      </c>
      <c r="G26" s="162"/>
      <c r="H26" s="162"/>
      <c r="I26" s="165">
        <f>Položky!F203</f>
        <v>0</v>
      </c>
      <c r="J26" s="59"/>
    </row>
    <row r="27" spans="1:10" x14ac:dyDescent="0.2">
      <c r="A27" s="164" t="s">
        <v>104</v>
      </c>
      <c r="B27" s="159" t="s">
        <v>105</v>
      </c>
      <c r="C27" s="160"/>
      <c r="D27" s="160"/>
      <c r="E27" s="161"/>
      <c r="F27" s="162" t="s">
        <v>59</v>
      </c>
      <c r="G27" s="162"/>
      <c r="H27" s="162"/>
      <c r="I27" s="165">
        <f>Položky!F205</f>
        <v>0</v>
      </c>
      <c r="J27" s="59"/>
    </row>
    <row r="28" spans="1:10" x14ac:dyDescent="0.2">
      <c r="A28" s="164" t="s">
        <v>106</v>
      </c>
      <c r="B28" s="159" t="s">
        <v>107</v>
      </c>
      <c r="C28" s="160"/>
      <c r="D28" s="160"/>
      <c r="E28" s="161"/>
      <c r="F28" s="162" t="s">
        <v>108</v>
      </c>
      <c r="G28" s="162"/>
      <c r="H28" s="162"/>
      <c r="I28" s="165">
        <f>Položky!F207</f>
        <v>0</v>
      </c>
      <c r="J28" s="59"/>
    </row>
    <row r="29" spans="1:10" ht="12" thickBot="1" x14ac:dyDescent="0.25">
      <c r="A29" s="166"/>
      <c r="B29" s="167" t="s">
        <v>109</v>
      </c>
      <c r="C29" s="168"/>
      <c r="D29" s="168"/>
      <c r="E29" s="169"/>
      <c r="F29" s="170"/>
      <c r="G29" s="170"/>
      <c r="H29" s="170"/>
      <c r="I29" s="171">
        <f>SUM(I7:I28)</f>
        <v>0</v>
      </c>
      <c r="J29" s="59"/>
    </row>
    <row r="30" spans="1:10" x14ac:dyDescent="0.2">
      <c r="A30" s="152"/>
      <c r="E30" s="70"/>
      <c r="F30" s="70"/>
      <c r="G30" s="70"/>
      <c r="H30" s="70"/>
      <c r="I30" s="70"/>
      <c r="J30" s="59"/>
    </row>
    <row r="31" spans="1:10" x14ac:dyDescent="0.2">
      <c r="E31" s="70"/>
      <c r="F31" s="70"/>
      <c r="G31" s="70"/>
      <c r="H31" s="70"/>
      <c r="I31" s="70"/>
      <c r="J31" s="59"/>
    </row>
    <row r="32" spans="1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 x14ac:dyDescent="0.25">
      <c r="A1" s="244" t="s">
        <v>43</v>
      </c>
      <c r="B1" s="244"/>
      <c r="C1" s="245"/>
      <c r="D1" s="244"/>
      <c r="E1" s="244"/>
      <c r="F1" s="244"/>
      <c r="G1" s="244"/>
    </row>
    <row r="2" spans="1:7" ht="13.5" thickTop="1" x14ac:dyDescent="0.2">
      <c r="A2" s="119" t="s">
        <v>44</v>
      </c>
      <c r="B2" s="120"/>
      <c r="C2" s="246"/>
      <c r="D2" s="246"/>
      <c r="E2" s="246"/>
      <c r="F2" s="246"/>
      <c r="G2" s="247"/>
    </row>
    <row r="3" spans="1:7" x14ac:dyDescent="0.2">
      <c r="A3" s="121" t="s">
        <v>45</v>
      </c>
      <c r="B3" s="122"/>
      <c r="C3" s="248"/>
      <c r="D3" s="248"/>
      <c r="E3" s="248"/>
      <c r="F3" s="248"/>
      <c r="G3" s="249"/>
    </row>
    <row r="4" spans="1:7" ht="13.5" thickBot="1" x14ac:dyDescent="0.25">
      <c r="A4" s="123" t="s">
        <v>46</v>
      </c>
      <c r="B4" s="124"/>
      <c r="C4" s="250"/>
      <c r="D4" s="250"/>
      <c r="E4" s="250"/>
      <c r="F4" s="250"/>
      <c r="G4" s="251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47</v>
      </c>
      <c r="B6" s="129" t="s">
        <v>48</v>
      </c>
      <c r="C6" s="130" t="s">
        <v>49</v>
      </c>
      <c r="D6" s="131" t="s">
        <v>50</v>
      </c>
      <c r="E6" s="132" t="s">
        <v>51</v>
      </c>
      <c r="F6" s="133" t="s">
        <v>52</v>
      </c>
      <c r="G6" s="134" t="s">
        <v>53</v>
      </c>
    </row>
    <row r="7" spans="1:7" ht="14.25" thickTop="1" thickBot="1" x14ac:dyDescent="0.25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216"/>
  <sheetViews>
    <sheetView showGridLines="0" workbookViewId="0">
      <selection activeCell="O213" sqref="O213"/>
    </sheetView>
  </sheetViews>
  <sheetFormatPr defaultRowHeight="12.75" outlineLevelRow="1" x14ac:dyDescent="0.2"/>
  <cols>
    <col min="1" max="1" width="4.28515625" customWidth="1"/>
    <col min="2" max="2" width="14.42578125" style="175" customWidth="1"/>
    <col min="3" max="3" width="38.28515625" style="17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244" t="s">
        <v>43</v>
      </c>
      <c r="B1" s="244"/>
      <c r="C1" s="245"/>
      <c r="D1" s="244"/>
      <c r="E1" s="244"/>
      <c r="F1" s="244"/>
      <c r="G1" s="244"/>
      <c r="H1" s="118"/>
      <c r="I1" s="118"/>
      <c r="J1" s="118"/>
    </row>
    <row r="2" spans="1:60" ht="13.5" thickTop="1" x14ac:dyDescent="0.2">
      <c r="A2" s="119" t="s">
        <v>44</v>
      </c>
      <c r="B2" s="120" t="s">
        <v>54</v>
      </c>
      <c r="C2" s="254" t="s">
        <v>55</v>
      </c>
      <c r="D2" s="246"/>
      <c r="E2" s="246"/>
      <c r="F2" s="246"/>
      <c r="G2" s="247"/>
      <c r="H2" s="118"/>
      <c r="I2" s="118"/>
      <c r="J2" s="118"/>
    </row>
    <row r="3" spans="1:60" x14ac:dyDescent="0.2">
      <c r="A3" s="121" t="s">
        <v>45</v>
      </c>
      <c r="B3" s="122" t="s">
        <v>56</v>
      </c>
      <c r="C3" s="255" t="s">
        <v>57</v>
      </c>
      <c r="D3" s="248"/>
      <c r="E3" s="248"/>
      <c r="F3" s="248"/>
      <c r="G3" s="249"/>
      <c r="H3" s="118"/>
      <c r="I3" s="118"/>
      <c r="J3" s="118"/>
    </row>
    <row r="4" spans="1:60" ht="13.5" thickBot="1" x14ac:dyDescent="0.25">
      <c r="A4" s="172" t="s">
        <v>46</v>
      </c>
      <c r="B4" s="173" t="s">
        <v>56</v>
      </c>
      <c r="C4" s="256" t="s">
        <v>58</v>
      </c>
      <c r="D4" s="257"/>
      <c r="E4" s="257"/>
      <c r="F4" s="257"/>
      <c r="G4" s="258"/>
      <c r="H4" s="118"/>
      <c r="I4" s="118"/>
      <c r="J4" s="118"/>
    </row>
    <row r="5" spans="1:60" ht="14.25" thickTop="1" thickBot="1" x14ac:dyDescent="0.25">
      <c r="A5" s="118"/>
      <c r="B5" s="125"/>
      <c r="C5" s="126"/>
      <c r="D5" s="127"/>
      <c r="E5" s="118"/>
      <c r="F5" s="118"/>
      <c r="G5" s="118"/>
      <c r="H5" s="118"/>
      <c r="I5" s="118"/>
      <c r="J5" s="118"/>
    </row>
    <row r="6" spans="1:60" ht="14.25" thickTop="1" thickBot="1" x14ac:dyDescent="0.25">
      <c r="A6" s="183" t="s">
        <v>47</v>
      </c>
      <c r="B6" s="184" t="s">
        <v>48</v>
      </c>
      <c r="C6" s="178" t="s">
        <v>49</v>
      </c>
      <c r="D6" s="179" t="s">
        <v>50</v>
      </c>
      <c r="E6" s="180" t="s">
        <v>51</v>
      </c>
      <c r="F6" s="181" t="s">
        <v>52</v>
      </c>
      <c r="G6" s="182" t="s">
        <v>53</v>
      </c>
      <c r="H6" s="118"/>
      <c r="I6" s="118"/>
      <c r="J6" s="118"/>
    </row>
    <row r="7" spans="1:60" x14ac:dyDescent="0.2">
      <c r="A7" s="197" t="s">
        <v>110</v>
      </c>
      <c r="B7" s="198" t="s">
        <v>64</v>
      </c>
      <c r="C7" s="199" t="s">
        <v>65</v>
      </c>
      <c r="D7" s="200"/>
      <c r="E7" s="174"/>
      <c r="F7" s="259">
        <f>SUM(G8:G22)</f>
        <v>0</v>
      </c>
      <c r="G7" s="260"/>
      <c r="H7" s="118"/>
      <c r="I7" s="118"/>
      <c r="J7" s="118"/>
    </row>
    <row r="8" spans="1:60" outlineLevel="1" x14ac:dyDescent="0.2">
      <c r="A8" s="194">
        <v>1</v>
      </c>
      <c r="B8" s="185" t="s">
        <v>111</v>
      </c>
      <c r="C8" s="207" t="s">
        <v>112</v>
      </c>
      <c r="D8" s="187" t="s">
        <v>113</v>
      </c>
      <c r="E8" s="190">
        <v>0.378</v>
      </c>
      <c r="F8" s="193">
        <v>0</v>
      </c>
      <c r="G8" s="196">
        <f>E8*F8</f>
        <v>0</v>
      </c>
      <c r="H8" s="176"/>
      <c r="I8" s="176"/>
      <c r="J8" s="176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</row>
    <row r="9" spans="1:60" ht="22.5" outlineLevel="1" x14ac:dyDescent="0.2">
      <c r="A9" s="194"/>
      <c r="B9" s="185"/>
      <c r="C9" s="208" t="s">
        <v>114</v>
      </c>
      <c r="D9" s="188"/>
      <c r="E9" s="191">
        <v>0.378</v>
      </c>
      <c r="F9" s="193"/>
      <c r="G9" s="196"/>
      <c r="H9" s="176"/>
      <c r="I9" s="176"/>
      <c r="J9" s="176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</row>
    <row r="10" spans="1:60" ht="22.5" outlineLevel="1" x14ac:dyDescent="0.2">
      <c r="A10" s="194">
        <v>2</v>
      </c>
      <c r="B10" s="185" t="s">
        <v>115</v>
      </c>
      <c r="C10" s="207" t="s">
        <v>116</v>
      </c>
      <c r="D10" s="187" t="s">
        <v>117</v>
      </c>
      <c r="E10" s="190">
        <v>1</v>
      </c>
      <c r="F10" s="193">
        <v>0</v>
      </c>
      <c r="G10" s="196">
        <f>E10*F10</f>
        <v>0</v>
      </c>
      <c r="H10" s="176"/>
      <c r="I10" s="176"/>
      <c r="J10" s="176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</row>
    <row r="11" spans="1:60" ht="22.5" outlineLevel="1" x14ac:dyDescent="0.2">
      <c r="A11" s="194">
        <v>3</v>
      </c>
      <c r="B11" s="185" t="s">
        <v>118</v>
      </c>
      <c r="C11" s="207" t="s">
        <v>119</v>
      </c>
      <c r="D11" s="187" t="s">
        <v>117</v>
      </c>
      <c r="E11" s="190">
        <v>1</v>
      </c>
      <c r="F11" s="193">
        <v>0</v>
      </c>
      <c r="G11" s="196">
        <f>E11*F11</f>
        <v>0</v>
      </c>
      <c r="H11" s="176"/>
      <c r="I11" s="176"/>
      <c r="J11" s="176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</row>
    <row r="12" spans="1:60" ht="22.5" outlineLevel="1" x14ac:dyDescent="0.2">
      <c r="A12" s="194">
        <v>4</v>
      </c>
      <c r="B12" s="185" t="s">
        <v>120</v>
      </c>
      <c r="C12" s="207" t="s">
        <v>121</v>
      </c>
      <c r="D12" s="187" t="s">
        <v>113</v>
      </c>
      <c r="E12" s="190">
        <v>0.13500000000000001</v>
      </c>
      <c r="F12" s="193">
        <v>0</v>
      </c>
      <c r="G12" s="196">
        <f>E12*F12</f>
        <v>0</v>
      </c>
      <c r="H12" s="176"/>
      <c r="I12" s="176"/>
      <c r="J12" s="176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</row>
    <row r="13" spans="1:60" outlineLevel="1" x14ac:dyDescent="0.2">
      <c r="A13" s="194"/>
      <c r="B13" s="185"/>
      <c r="C13" s="208" t="s">
        <v>122</v>
      </c>
      <c r="D13" s="188"/>
      <c r="E13" s="191">
        <v>0.13500000000000001</v>
      </c>
      <c r="F13" s="193"/>
      <c r="G13" s="196"/>
      <c r="H13" s="176"/>
      <c r="I13" s="176"/>
      <c r="J13" s="176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</row>
    <row r="14" spans="1:60" ht="22.5" outlineLevel="1" x14ac:dyDescent="0.2">
      <c r="A14" s="194">
        <v>5</v>
      </c>
      <c r="B14" s="185" t="s">
        <v>123</v>
      </c>
      <c r="C14" s="207" t="s">
        <v>124</v>
      </c>
      <c r="D14" s="187" t="s">
        <v>125</v>
      </c>
      <c r="E14" s="190">
        <v>6.9930000000000006E-2</v>
      </c>
      <c r="F14" s="193">
        <v>0</v>
      </c>
      <c r="G14" s="196">
        <f>E14*F14</f>
        <v>0</v>
      </c>
      <c r="H14" s="176"/>
      <c r="I14" s="176"/>
      <c r="J14" s="176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</row>
    <row r="15" spans="1:60" outlineLevel="1" x14ac:dyDescent="0.2">
      <c r="A15" s="194"/>
      <c r="B15" s="185"/>
      <c r="C15" s="208" t="s">
        <v>126</v>
      </c>
      <c r="D15" s="188"/>
      <c r="E15" s="191">
        <v>6.9900000000000004E-2</v>
      </c>
      <c r="F15" s="193"/>
      <c r="G15" s="196"/>
      <c r="H15" s="176"/>
      <c r="I15" s="176"/>
      <c r="J15" s="176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</row>
    <row r="16" spans="1:60" outlineLevel="1" x14ac:dyDescent="0.2">
      <c r="A16" s="194">
        <v>6</v>
      </c>
      <c r="B16" s="185" t="s">
        <v>127</v>
      </c>
      <c r="C16" s="207" t="s">
        <v>128</v>
      </c>
      <c r="D16" s="187" t="s">
        <v>129</v>
      </c>
      <c r="E16" s="190">
        <v>3.9125000000000001</v>
      </c>
      <c r="F16" s="193">
        <v>0</v>
      </c>
      <c r="G16" s="196">
        <f>E16*F16</f>
        <v>0</v>
      </c>
      <c r="H16" s="176"/>
      <c r="I16" s="176"/>
      <c r="J16" s="176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</row>
    <row r="17" spans="1:60" outlineLevel="1" x14ac:dyDescent="0.2">
      <c r="A17" s="194"/>
      <c r="B17" s="185"/>
      <c r="C17" s="208" t="s">
        <v>130</v>
      </c>
      <c r="D17" s="188"/>
      <c r="E17" s="191">
        <v>1.9125000000000001</v>
      </c>
      <c r="F17" s="193"/>
      <c r="G17" s="196"/>
      <c r="H17" s="176"/>
      <c r="I17" s="176"/>
      <c r="J17" s="176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</row>
    <row r="18" spans="1:60" outlineLevel="1" x14ac:dyDescent="0.2">
      <c r="A18" s="194"/>
      <c r="B18" s="185"/>
      <c r="C18" s="208" t="s">
        <v>131</v>
      </c>
      <c r="D18" s="188"/>
      <c r="E18" s="191">
        <v>2</v>
      </c>
      <c r="F18" s="193"/>
      <c r="G18" s="196"/>
      <c r="H18" s="176"/>
      <c r="I18" s="176"/>
      <c r="J18" s="176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</row>
    <row r="19" spans="1:60" outlineLevel="1" x14ac:dyDescent="0.2">
      <c r="A19" s="194">
        <v>7</v>
      </c>
      <c r="B19" s="185" t="s">
        <v>132</v>
      </c>
      <c r="C19" s="207" t="s">
        <v>133</v>
      </c>
      <c r="D19" s="187" t="s">
        <v>129</v>
      </c>
      <c r="E19" s="190">
        <v>7.4550000000000001</v>
      </c>
      <c r="F19" s="193">
        <v>0</v>
      </c>
      <c r="G19" s="196">
        <f>E19*F19</f>
        <v>0</v>
      </c>
      <c r="H19" s="176"/>
      <c r="I19" s="176"/>
      <c r="J19" s="176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</row>
    <row r="20" spans="1:60" outlineLevel="1" x14ac:dyDescent="0.2">
      <c r="A20" s="194"/>
      <c r="B20" s="185"/>
      <c r="C20" s="208" t="s">
        <v>134</v>
      </c>
      <c r="D20" s="188"/>
      <c r="E20" s="191">
        <v>7.4550000000000001</v>
      </c>
      <c r="F20" s="193"/>
      <c r="G20" s="196"/>
      <c r="H20" s="176"/>
      <c r="I20" s="176"/>
      <c r="J20" s="176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</row>
    <row r="21" spans="1:60" ht="22.5" outlineLevel="1" x14ac:dyDescent="0.2">
      <c r="A21" s="194">
        <v>8</v>
      </c>
      <c r="B21" s="185" t="s">
        <v>135</v>
      </c>
      <c r="C21" s="207" t="s">
        <v>136</v>
      </c>
      <c r="D21" s="187" t="s">
        <v>129</v>
      </c>
      <c r="E21" s="190">
        <v>1.35</v>
      </c>
      <c r="F21" s="193">
        <v>0</v>
      </c>
      <c r="G21" s="196">
        <f>E21*F21</f>
        <v>0</v>
      </c>
      <c r="H21" s="176"/>
      <c r="I21" s="176"/>
      <c r="J21" s="176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</row>
    <row r="22" spans="1:60" outlineLevel="1" x14ac:dyDescent="0.2">
      <c r="A22" s="194"/>
      <c r="B22" s="185"/>
      <c r="C22" s="208" t="s">
        <v>137</v>
      </c>
      <c r="D22" s="188"/>
      <c r="E22" s="191">
        <v>1.35</v>
      </c>
      <c r="F22" s="193"/>
      <c r="G22" s="196"/>
      <c r="H22" s="176"/>
      <c r="I22" s="176"/>
      <c r="J22" s="176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</row>
    <row r="23" spans="1:60" x14ac:dyDescent="0.2">
      <c r="A23" s="195" t="s">
        <v>110</v>
      </c>
      <c r="B23" s="186" t="s">
        <v>66</v>
      </c>
      <c r="C23" s="209" t="s">
        <v>67</v>
      </c>
      <c r="D23" s="189"/>
      <c r="E23" s="192"/>
      <c r="F23" s="252">
        <f>SUM(G24:G31)</f>
        <v>0</v>
      </c>
      <c r="G23" s="253"/>
      <c r="H23" s="118"/>
      <c r="I23" s="118"/>
      <c r="J23" s="118"/>
    </row>
    <row r="24" spans="1:60" ht="22.5" outlineLevel="1" x14ac:dyDescent="0.2">
      <c r="A24" s="194">
        <v>9</v>
      </c>
      <c r="B24" s="185" t="s">
        <v>138</v>
      </c>
      <c r="C24" s="207" t="s">
        <v>139</v>
      </c>
      <c r="D24" s="187" t="s">
        <v>129</v>
      </c>
      <c r="E24" s="190">
        <v>3.5</v>
      </c>
      <c r="F24" s="193">
        <v>0</v>
      </c>
      <c r="G24" s="196">
        <f>E24*F24</f>
        <v>0</v>
      </c>
      <c r="H24" s="176"/>
      <c r="I24" s="176"/>
      <c r="J24" s="176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</row>
    <row r="25" spans="1:60" outlineLevel="1" x14ac:dyDescent="0.2">
      <c r="A25" s="194"/>
      <c r="B25" s="185"/>
      <c r="C25" s="208" t="s">
        <v>140</v>
      </c>
      <c r="D25" s="188"/>
      <c r="E25" s="191">
        <v>3.5</v>
      </c>
      <c r="F25" s="193"/>
      <c r="G25" s="196"/>
      <c r="H25" s="176"/>
      <c r="I25" s="176"/>
      <c r="J25" s="176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</row>
    <row r="26" spans="1:60" ht="22.5" outlineLevel="1" x14ac:dyDescent="0.2">
      <c r="A26" s="194">
        <v>10</v>
      </c>
      <c r="B26" s="185" t="s">
        <v>141</v>
      </c>
      <c r="C26" s="207" t="s">
        <v>142</v>
      </c>
      <c r="D26" s="187" t="s">
        <v>129</v>
      </c>
      <c r="E26" s="190">
        <v>3.7875000000000001</v>
      </c>
      <c r="F26" s="193">
        <v>0</v>
      </c>
      <c r="G26" s="196">
        <f>E26*F26</f>
        <v>0</v>
      </c>
      <c r="H26" s="176"/>
      <c r="I26" s="176"/>
      <c r="J26" s="176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</row>
    <row r="27" spans="1:60" outlineLevel="1" x14ac:dyDescent="0.2">
      <c r="A27" s="194"/>
      <c r="B27" s="185"/>
      <c r="C27" s="208" t="s">
        <v>143</v>
      </c>
      <c r="D27" s="188"/>
      <c r="E27" s="191">
        <v>1.5375000000000001</v>
      </c>
      <c r="F27" s="193"/>
      <c r="G27" s="196"/>
      <c r="H27" s="176"/>
      <c r="I27" s="176"/>
      <c r="J27" s="176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</row>
    <row r="28" spans="1:60" outlineLevel="1" x14ac:dyDescent="0.2">
      <c r="A28" s="194"/>
      <c r="B28" s="185"/>
      <c r="C28" s="208" t="s">
        <v>144</v>
      </c>
      <c r="D28" s="188"/>
      <c r="E28" s="191">
        <v>2.25</v>
      </c>
      <c r="F28" s="193"/>
      <c r="G28" s="196"/>
      <c r="H28" s="176"/>
      <c r="I28" s="176"/>
      <c r="J28" s="176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</row>
    <row r="29" spans="1:60" outlineLevel="1" x14ac:dyDescent="0.2">
      <c r="A29" s="194">
        <v>11</v>
      </c>
      <c r="B29" s="185" t="s">
        <v>145</v>
      </c>
      <c r="C29" s="207" t="s">
        <v>146</v>
      </c>
      <c r="D29" s="187" t="s">
        <v>117</v>
      </c>
      <c r="E29" s="190">
        <v>2</v>
      </c>
      <c r="F29" s="193">
        <v>0</v>
      </c>
      <c r="G29" s="196">
        <f>E29*F29</f>
        <v>0</v>
      </c>
      <c r="H29" s="176"/>
      <c r="I29" s="176"/>
      <c r="J29" s="176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</row>
    <row r="30" spans="1:60" outlineLevel="1" x14ac:dyDescent="0.2">
      <c r="A30" s="194"/>
      <c r="B30" s="185"/>
      <c r="C30" s="208" t="s">
        <v>147</v>
      </c>
      <c r="D30" s="188"/>
      <c r="E30" s="191">
        <v>2</v>
      </c>
      <c r="F30" s="193"/>
      <c r="G30" s="196"/>
      <c r="H30" s="176"/>
      <c r="I30" s="176"/>
      <c r="J30" s="176"/>
      <c r="K30" s="177"/>
      <c r="L30" s="177"/>
      <c r="M30" s="177"/>
      <c r="N30" s="177"/>
      <c r="O30" s="177"/>
      <c r="P30" s="177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</row>
    <row r="31" spans="1:60" outlineLevel="1" x14ac:dyDescent="0.2">
      <c r="A31" s="194">
        <v>12</v>
      </c>
      <c r="B31" s="185" t="s">
        <v>148</v>
      </c>
      <c r="C31" s="207" t="s">
        <v>149</v>
      </c>
      <c r="D31" s="187" t="s">
        <v>117</v>
      </c>
      <c r="E31" s="190">
        <v>2</v>
      </c>
      <c r="F31" s="193">
        <v>0</v>
      </c>
      <c r="G31" s="196">
        <f>E31*F31</f>
        <v>0</v>
      </c>
      <c r="H31" s="176"/>
      <c r="I31" s="176"/>
      <c r="J31" s="176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</row>
    <row r="32" spans="1:60" x14ac:dyDescent="0.2">
      <c r="A32" s="195" t="s">
        <v>110</v>
      </c>
      <c r="B32" s="186" t="s">
        <v>68</v>
      </c>
      <c r="C32" s="209" t="s">
        <v>69</v>
      </c>
      <c r="D32" s="189"/>
      <c r="E32" s="192"/>
      <c r="F32" s="252">
        <f>SUM(G33:G52)</f>
        <v>0</v>
      </c>
      <c r="G32" s="253"/>
      <c r="H32" s="118"/>
      <c r="I32" s="118"/>
      <c r="J32" s="118"/>
    </row>
    <row r="33" spans="1:60" ht="22.5" outlineLevel="1" x14ac:dyDescent="0.2">
      <c r="A33" s="194">
        <v>13</v>
      </c>
      <c r="B33" s="185" t="s">
        <v>150</v>
      </c>
      <c r="C33" s="207" t="s">
        <v>151</v>
      </c>
      <c r="D33" s="187" t="s">
        <v>129</v>
      </c>
      <c r="E33" s="190">
        <v>32.82</v>
      </c>
      <c r="F33" s="193">
        <v>0</v>
      </c>
      <c r="G33" s="196">
        <f>E33*F33</f>
        <v>0</v>
      </c>
      <c r="H33" s="176"/>
      <c r="I33" s="176"/>
      <c r="J33" s="176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</row>
    <row r="34" spans="1:60" ht="22.5" outlineLevel="1" x14ac:dyDescent="0.2">
      <c r="A34" s="194">
        <v>14</v>
      </c>
      <c r="B34" s="185" t="s">
        <v>152</v>
      </c>
      <c r="C34" s="207" t="s">
        <v>153</v>
      </c>
      <c r="D34" s="187" t="s">
        <v>129</v>
      </c>
      <c r="E34" s="190">
        <v>58.522500000000001</v>
      </c>
      <c r="F34" s="193">
        <v>0</v>
      </c>
      <c r="G34" s="196">
        <f>E34*F34</f>
        <v>0</v>
      </c>
      <c r="H34" s="176"/>
      <c r="I34" s="176"/>
      <c r="J34" s="176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</row>
    <row r="35" spans="1:60" outlineLevel="1" x14ac:dyDescent="0.2">
      <c r="A35" s="194"/>
      <c r="B35" s="185"/>
      <c r="C35" s="208" t="s">
        <v>154</v>
      </c>
      <c r="D35" s="188"/>
      <c r="E35" s="191">
        <v>7.2</v>
      </c>
      <c r="F35" s="193"/>
      <c r="G35" s="196"/>
      <c r="H35" s="176"/>
      <c r="I35" s="176"/>
      <c r="J35" s="176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</row>
    <row r="36" spans="1:60" outlineLevel="1" x14ac:dyDescent="0.2">
      <c r="A36" s="194"/>
      <c r="B36" s="185"/>
      <c r="C36" s="208" t="s">
        <v>155</v>
      </c>
      <c r="D36" s="188"/>
      <c r="E36" s="191">
        <v>5.9625000000000004</v>
      </c>
      <c r="F36" s="193"/>
      <c r="G36" s="196"/>
      <c r="H36" s="176"/>
      <c r="I36" s="176"/>
      <c r="J36" s="176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</row>
    <row r="37" spans="1:60" outlineLevel="1" x14ac:dyDescent="0.2">
      <c r="A37" s="194"/>
      <c r="B37" s="185"/>
      <c r="C37" s="208" t="s">
        <v>156</v>
      </c>
      <c r="D37" s="188"/>
      <c r="E37" s="191">
        <v>18.600000000000001</v>
      </c>
      <c r="F37" s="193"/>
      <c r="G37" s="196"/>
      <c r="H37" s="176"/>
      <c r="I37" s="176"/>
      <c r="J37" s="176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</row>
    <row r="38" spans="1:60" ht="22.5" outlineLevel="1" x14ac:dyDescent="0.2">
      <c r="A38" s="194"/>
      <c r="B38" s="185"/>
      <c r="C38" s="208" t="s">
        <v>157</v>
      </c>
      <c r="D38" s="188"/>
      <c r="E38" s="191">
        <v>26.76</v>
      </c>
      <c r="F38" s="193"/>
      <c r="G38" s="196"/>
      <c r="H38" s="176"/>
      <c r="I38" s="176"/>
      <c r="J38" s="176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</row>
    <row r="39" spans="1:60" outlineLevel="1" x14ac:dyDescent="0.2">
      <c r="A39" s="194">
        <v>15</v>
      </c>
      <c r="B39" s="185" t="s">
        <v>158</v>
      </c>
      <c r="C39" s="207" t="s">
        <v>159</v>
      </c>
      <c r="D39" s="187" t="s">
        <v>129</v>
      </c>
      <c r="E39" s="190">
        <v>39</v>
      </c>
      <c r="F39" s="193">
        <v>0</v>
      </c>
      <c r="G39" s="196">
        <f>E39*F39</f>
        <v>0</v>
      </c>
      <c r="H39" s="176"/>
      <c r="I39" s="176"/>
      <c r="J39" s="176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</row>
    <row r="40" spans="1:60" outlineLevel="1" x14ac:dyDescent="0.2">
      <c r="A40" s="194"/>
      <c r="B40" s="185"/>
      <c r="C40" s="208" t="s">
        <v>160</v>
      </c>
      <c r="D40" s="188"/>
      <c r="E40" s="191">
        <v>9.0749999999999993</v>
      </c>
      <c r="F40" s="193"/>
      <c r="G40" s="196"/>
      <c r="H40" s="176"/>
      <c r="I40" s="176"/>
      <c r="J40" s="176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7"/>
      <c r="AE40" s="177"/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</row>
    <row r="41" spans="1:60" ht="22.5" outlineLevel="1" x14ac:dyDescent="0.2">
      <c r="A41" s="194"/>
      <c r="B41" s="185"/>
      <c r="C41" s="208" t="s">
        <v>161</v>
      </c>
      <c r="D41" s="188"/>
      <c r="E41" s="191">
        <v>29.925000000000001</v>
      </c>
      <c r="F41" s="193"/>
      <c r="G41" s="196"/>
      <c r="H41" s="176"/>
      <c r="I41" s="176"/>
      <c r="J41" s="176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</row>
    <row r="42" spans="1:60" outlineLevel="1" x14ac:dyDescent="0.2">
      <c r="A42" s="194">
        <v>16</v>
      </c>
      <c r="B42" s="185" t="s">
        <v>162</v>
      </c>
      <c r="C42" s="207" t="s">
        <v>163</v>
      </c>
      <c r="D42" s="187" t="s">
        <v>129</v>
      </c>
      <c r="E42" s="190">
        <v>3.12</v>
      </c>
      <c r="F42" s="193">
        <v>0</v>
      </c>
      <c r="G42" s="196">
        <f>E42*F42</f>
        <v>0</v>
      </c>
      <c r="H42" s="176"/>
      <c r="I42" s="176"/>
      <c r="J42" s="176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</row>
    <row r="43" spans="1:60" outlineLevel="1" x14ac:dyDescent="0.2">
      <c r="A43" s="194"/>
      <c r="B43" s="185"/>
      <c r="C43" s="208" t="s">
        <v>164</v>
      </c>
      <c r="D43" s="188"/>
      <c r="E43" s="191">
        <v>2.64</v>
      </c>
      <c r="F43" s="193"/>
      <c r="G43" s="196"/>
      <c r="H43" s="176"/>
      <c r="I43" s="176"/>
      <c r="J43" s="176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</row>
    <row r="44" spans="1:60" outlineLevel="1" x14ac:dyDescent="0.2">
      <c r="A44" s="194"/>
      <c r="B44" s="185"/>
      <c r="C44" s="208" t="s">
        <v>165</v>
      </c>
      <c r="D44" s="188"/>
      <c r="E44" s="191">
        <v>0.48</v>
      </c>
      <c r="F44" s="193"/>
      <c r="G44" s="196"/>
      <c r="H44" s="176"/>
      <c r="I44" s="176"/>
      <c r="J44" s="176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</row>
    <row r="45" spans="1:60" ht="22.5" outlineLevel="1" x14ac:dyDescent="0.2">
      <c r="A45" s="194">
        <v>17</v>
      </c>
      <c r="B45" s="185" t="s">
        <v>166</v>
      </c>
      <c r="C45" s="207" t="s">
        <v>167</v>
      </c>
      <c r="D45" s="187" t="s">
        <v>129</v>
      </c>
      <c r="E45" s="190">
        <v>77.635000000000005</v>
      </c>
      <c r="F45" s="193">
        <v>0</v>
      </c>
      <c r="G45" s="196">
        <f>E45*F45</f>
        <v>0</v>
      </c>
      <c r="H45" s="176"/>
      <c r="I45" s="176"/>
      <c r="J45" s="176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</row>
    <row r="46" spans="1:60" outlineLevel="1" x14ac:dyDescent="0.2">
      <c r="A46" s="194"/>
      <c r="B46" s="185"/>
      <c r="C46" s="208" t="s">
        <v>168</v>
      </c>
      <c r="D46" s="188"/>
      <c r="E46" s="191">
        <v>22.734999999999999</v>
      </c>
      <c r="F46" s="193"/>
      <c r="G46" s="196"/>
      <c r="H46" s="176"/>
      <c r="I46" s="176"/>
      <c r="J46" s="176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</row>
    <row r="47" spans="1:60" ht="22.5" outlineLevel="1" x14ac:dyDescent="0.2">
      <c r="A47" s="194"/>
      <c r="B47" s="185"/>
      <c r="C47" s="208" t="s">
        <v>169</v>
      </c>
      <c r="D47" s="188"/>
      <c r="E47" s="191">
        <v>7.2</v>
      </c>
      <c r="F47" s="193"/>
      <c r="G47" s="196"/>
      <c r="H47" s="176"/>
      <c r="I47" s="176"/>
      <c r="J47" s="176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</row>
    <row r="48" spans="1:60" outlineLevel="1" x14ac:dyDescent="0.2">
      <c r="A48" s="194"/>
      <c r="B48" s="185"/>
      <c r="C48" s="208" t="s">
        <v>170</v>
      </c>
      <c r="D48" s="188"/>
      <c r="E48" s="191">
        <v>3.8250000000000002</v>
      </c>
      <c r="F48" s="193"/>
      <c r="G48" s="196"/>
      <c r="H48" s="176"/>
      <c r="I48" s="176"/>
      <c r="J48" s="176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</row>
    <row r="49" spans="1:60" ht="22.5" outlineLevel="1" x14ac:dyDescent="0.2">
      <c r="A49" s="194"/>
      <c r="B49" s="185"/>
      <c r="C49" s="208" t="s">
        <v>171</v>
      </c>
      <c r="D49" s="188"/>
      <c r="E49" s="191">
        <v>37.35</v>
      </c>
      <c r="F49" s="193"/>
      <c r="G49" s="196"/>
      <c r="H49" s="176"/>
      <c r="I49" s="176"/>
      <c r="J49" s="176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</row>
    <row r="50" spans="1:60" ht="22.5" outlineLevel="1" x14ac:dyDescent="0.2">
      <c r="A50" s="194"/>
      <c r="B50" s="185"/>
      <c r="C50" s="208" t="s">
        <v>172</v>
      </c>
      <c r="D50" s="188"/>
      <c r="E50" s="191">
        <v>6.5250000000000004</v>
      </c>
      <c r="F50" s="193"/>
      <c r="G50" s="196"/>
      <c r="H50" s="176"/>
      <c r="I50" s="176"/>
      <c r="J50" s="176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</row>
    <row r="51" spans="1:60" ht="22.5" outlineLevel="1" x14ac:dyDescent="0.2">
      <c r="A51" s="194">
        <v>18</v>
      </c>
      <c r="B51" s="185" t="s">
        <v>173</v>
      </c>
      <c r="C51" s="207" t="s">
        <v>174</v>
      </c>
      <c r="D51" s="187" t="s">
        <v>129</v>
      </c>
      <c r="E51" s="190">
        <v>32.82</v>
      </c>
      <c r="F51" s="193">
        <v>0</v>
      </c>
      <c r="G51" s="196">
        <f>E51*F51</f>
        <v>0</v>
      </c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</row>
    <row r="52" spans="1:60" outlineLevel="1" x14ac:dyDescent="0.2">
      <c r="A52" s="194"/>
      <c r="B52" s="185"/>
      <c r="C52" s="208" t="s">
        <v>175</v>
      </c>
      <c r="D52" s="188"/>
      <c r="E52" s="191">
        <v>32.82</v>
      </c>
      <c r="F52" s="193"/>
      <c r="G52" s="196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</row>
    <row r="53" spans="1:60" x14ac:dyDescent="0.2">
      <c r="A53" s="195" t="s">
        <v>110</v>
      </c>
      <c r="B53" s="186" t="s">
        <v>70</v>
      </c>
      <c r="C53" s="209" t="s">
        <v>71</v>
      </c>
      <c r="D53" s="189"/>
      <c r="E53" s="192"/>
      <c r="F53" s="252">
        <f>SUM(G54:G64)</f>
        <v>0</v>
      </c>
      <c r="G53" s="253"/>
    </row>
    <row r="54" spans="1:60" outlineLevel="1" x14ac:dyDescent="0.2">
      <c r="A54" s="194">
        <v>19</v>
      </c>
      <c r="B54" s="185" t="s">
        <v>176</v>
      </c>
      <c r="C54" s="207" t="s">
        <v>177</v>
      </c>
      <c r="D54" s="187" t="s">
        <v>113</v>
      </c>
      <c r="E54" s="190">
        <v>2.6591999999999998</v>
      </c>
      <c r="F54" s="193">
        <v>0</v>
      </c>
      <c r="G54" s="196">
        <f>E54*F54</f>
        <v>0</v>
      </c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</row>
    <row r="55" spans="1:60" outlineLevel="1" x14ac:dyDescent="0.2">
      <c r="A55" s="194"/>
      <c r="B55" s="185"/>
      <c r="C55" s="208" t="s">
        <v>178</v>
      </c>
      <c r="D55" s="188"/>
      <c r="E55" s="191">
        <v>1.9296</v>
      </c>
      <c r="F55" s="193"/>
      <c r="G55" s="196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</row>
    <row r="56" spans="1:60" outlineLevel="1" x14ac:dyDescent="0.2">
      <c r="A56" s="194"/>
      <c r="B56" s="185"/>
      <c r="C56" s="208" t="s">
        <v>179</v>
      </c>
      <c r="D56" s="188"/>
      <c r="E56" s="191">
        <v>0.72960000000000003</v>
      </c>
      <c r="F56" s="193"/>
      <c r="G56" s="196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</row>
    <row r="57" spans="1:60" outlineLevel="1" x14ac:dyDescent="0.2">
      <c r="A57" s="194">
        <v>20</v>
      </c>
      <c r="B57" s="185" t="s">
        <v>180</v>
      </c>
      <c r="C57" s="207" t="s">
        <v>181</v>
      </c>
      <c r="D57" s="187" t="s">
        <v>113</v>
      </c>
      <c r="E57" s="190">
        <v>0.79632000000000003</v>
      </c>
      <c r="F57" s="193">
        <v>0</v>
      </c>
      <c r="G57" s="196">
        <f>E57*F57</f>
        <v>0</v>
      </c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</row>
    <row r="58" spans="1:60" ht="22.5" outlineLevel="1" x14ac:dyDescent="0.2">
      <c r="A58" s="194"/>
      <c r="B58" s="185"/>
      <c r="C58" s="208" t="s">
        <v>182</v>
      </c>
      <c r="D58" s="188"/>
      <c r="E58" s="191">
        <v>0.79630000000000001</v>
      </c>
      <c r="F58" s="193"/>
      <c r="G58" s="196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</row>
    <row r="59" spans="1:60" ht="22.5" outlineLevel="1" x14ac:dyDescent="0.2">
      <c r="A59" s="194">
        <v>21</v>
      </c>
      <c r="B59" s="185" t="s">
        <v>183</v>
      </c>
      <c r="C59" s="207" t="s">
        <v>184</v>
      </c>
      <c r="D59" s="187" t="s">
        <v>125</v>
      </c>
      <c r="E59" s="190">
        <v>0.17582</v>
      </c>
      <c r="F59" s="193">
        <v>0</v>
      </c>
      <c r="G59" s="196">
        <f>E59*F59</f>
        <v>0</v>
      </c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</row>
    <row r="60" spans="1:60" ht="22.5" outlineLevel="1" x14ac:dyDescent="0.2">
      <c r="A60" s="194"/>
      <c r="B60" s="185"/>
      <c r="C60" s="208" t="s">
        <v>185</v>
      </c>
      <c r="D60" s="188"/>
      <c r="E60" s="191">
        <v>0.17580000000000001</v>
      </c>
      <c r="F60" s="193"/>
      <c r="G60" s="196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</row>
    <row r="61" spans="1:60" outlineLevel="1" x14ac:dyDescent="0.2">
      <c r="A61" s="194">
        <v>22</v>
      </c>
      <c r="B61" s="185" t="s">
        <v>186</v>
      </c>
      <c r="C61" s="207" t="s">
        <v>187</v>
      </c>
      <c r="D61" s="187" t="s">
        <v>113</v>
      </c>
      <c r="E61" s="190">
        <v>1.3982000000000001</v>
      </c>
      <c r="F61" s="193">
        <v>0</v>
      </c>
      <c r="G61" s="196">
        <f>E61*F61</f>
        <v>0</v>
      </c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  <c r="BE61" s="177"/>
      <c r="BF61" s="177"/>
      <c r="BG61" s="177"/>
      <c r="BH61" s="177"/>
    </row>
    <row r="62" spans="1:60" outlineLevel="1" x14ac:dyDescent="0.2">
      <c r="A62" s="194"/>
      <c r="B62" s="185"/>
      <c r="C62" s="208" t="s">
        <v>179</v>
      </c>
      <c r="D62" s="188"/>
      <c r="E62" s="191">
        <v>0.72960000000000003</v>
      </c>
      <c r="F62" s="193"/>
      <c r="G62" s="196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</row>
    <row r="63" spans="1:60" outlineLevel="1" x14ac:dyDescent="0.2">
      <c r="A63" s="194"/>
      <c r="B63" s="185"/>
      <c r="C63" s="208" t="s">
        <v>188</v>
      </c>
      <c r="D63" s="188"/>
      <c r="E63" s="191">
        <v>0.51659999999999995</v>
      </c>
      <c r="F63" s="193"/>
      <c r="G63" s="196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</row>
    <row r="64" spans="1:60" outlineLevel="1" x14ac:dyDescent="0.2">
      <c r="A64" s="194"/>
      <c r="B64" s="185"/>
      <c r="C64" s="208" t="s">
        <v>189</v>
      </c>
      <c r="D64" s="188"/>
      <c r="E64" s="191">
        <v>0.152</v>
      </c>
      <c r="F64" s="193"/>
      <c r="G64" s="196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</row>
    <row r="65" spans="1:60" x14ac:dyDescent="0.2">
      <c r="A65" s="195" t="s">
        <v>110</v>
      </c>
      <c r="B65" s="186" t="s">
        <v>72</v>
      </c>
      <c r="C65" s="209" t="s">
        <v>73</v>
      </c>
      <c r="D65" s="189"/>
      <c r="E65" s="192"/>
      <c r="F65" s="252">
        <f>SUM(G66:G67)</f>
        <v>0</v>
      </c>
      <c r="G65" s="253"/>
    </row>
    <row r="66" spans="1:60" ht="22.5" outlineLevel="1" x14ac:dyDescent="0.2">
      <c r="A66" s="194">
        <v>23</v>
      </c>
      <c r="B66" s="185" t="s">
        <v>190</v>
      </c>
      <c r="C66" s="207" t="s">
        <v>191</v>
      </c>
      <c r="D66" s="187" t="s">
        <v>117</v>
      </c>
      <c r="E66" s="190">
        <v>1</v>
      </c>
      <c r="F66" s="193">
        <v>0</v>
      </c>
      <c r="G66" s="196">
        <f>E66*F66</f>
        <v>0</v>
      </c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7"/>
      <c r="AE66" s="177"/>
      <c r="AF66" s="177"/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</row>
    <row r="67" spans="1:60" ht="22.5" outlineLevel="1" x14ac:dyDescent="0.2">
      <c r="A67" s="194">
        <v>24</v>
      </c>
      <c r="B67" s="185" t="s">
        <v>192</v>
      </c>
      <c r="C67" s="207" t="s">
        <v>193</v>
      </c>
      <c r="D67" s="187" t="s">
        <v>117</v>
      </c>
      <c r="E67" s="190">
        <v>1</v>
      </c>
      <c r="F67" s="193">
        <v>0</v>
      </c>
      <c r="G67" s="196">
        <f>E67*F67</f>
        <v>0</v>
      </c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7"/>
      <c r="AE67" s="177"/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</row>
    <row r="68" spans="1:60" x14ac:dyDescent="0.2">
      <c r="A68" s="195" t="s">
        <v>110</v>
      </c>
      <c r="B68" s="186" t="s">
        <v>74</v>
      </c>
      <c r="C68" s="209" t="s">
        <v>75</v>
      </c>
      <c r="D68" s="189"/>
      <c r="E68" s="192"/>
      <c r="F68" s="252">
        <f>SUM(G69:G70)</f>
        <v>0</v>
      </c>
      <c r="G68" s="253"/>
    </row>
    <row r="69" spans="1:60" outlineLevel="1" x14ac:dyDescent="0.2">
      <c r="A69" s="194">
        <v>25</v>
      </c>
      <c r="B69" s="185" t="s">
        <v>194</v>
      </c>
      <c r="C69" s="207" t="s">
        <v>195</v>
      </c>
      <c r="D69" s="187" t="s">
        <v>129</v>
      </c>
      <c r="E69" s="190">
        <v>32.82</v>
      </c>
      <c r="F69" s="193">
        <v>0</v>
      </c>
      <c r="G69" s="196">
        <f>E69*F69</f>
        <v>0</v>
      </c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7"/>
      <c r="AE69" s="177"/>
      <c r="AF69" s="177"/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  <c r="BE69" s="177"/>
      <c r="BF69" s="177"/>
      <c r="BG69" s="177"/>
      <c r="BH69" s="177"/>
    </row>
    <row r="70" spans="1:60" outlineLevel="1" x14ac:dyDescent="0.2">
      <c r="A70" s="194"/>
      <c r="B70" s="185"/>
      <c r="C70" s="208" t="s">
        <v>196</v>
      </c>
      <c r="D70" s="188"/>
      <c r="E70" s="191">
        <v>32.82</v>
      </c>
      <c r="F70" s="193"/>
      <c r="G70" s="196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</row>
    <row r="71" spans="1:60" ht="25.5" x14ac:dyDescent="0.2">
      <c r="A71" s="195" t="s">
        <v>110</v>
      </c>
      <c r="B71" s="186" t="s">
        <v>76</v>
      </c>
      <c r="C71" s="209" t="s">
        <v>77</v>
      </c>
      <c r="D71" s="189"/>
      <c r="E71" s="192"/>
      <c r="F71" s="252">
        <f>SUM(G72:G73)</f>
        <v>0</v>
      </c>
      <c r="G71" s="253"/>
    </row>
    <row r="72" spans="1:60" outlineLevel="1" x14ac:dyDescent="0.2">
      <c r="A72" s="194">
        <v>26</v>
      </c>
      <c r="B72" s="185" t="s">
        <v>197</v>
      </c>
      <c r="C72" s="207" t="s">
        <v>198</v>
      </c>
      <c r="D72" s="187" t="s">
        <v>129</v>
      </c>
      <c r="E72" s="190">
        <v>52.82</v>
      </c>
      <c r="F72" s="193">
        <v>0</v>
      </c>
      <c r="G72" s="196">
        <f>E72*F72</f>
        <v>0</v>
      </c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  <c r="BE72" s="177"/>
      <c r="BF72" s="177"/>
      <c r="BG72" s="177"/>
      <c r="BH72" s="177"/>
    </row>
    <row r="73" spans="1:60" outlineLevel="1" x14ac:dyDescent="0.2">
      <c r="A73" s="194"/>
      <c r="B73" s="185"/>
      <c r="C73" s="208" t="s">
        <v>199</v>
      </c>
      <c r="D73" s="188"/>
      <c r="E73" s="191">
        <v>52.82</v>
      </c>
      <c r="F73" s="193"/>
      <c r="G73" s="196"/>
      <c r="H73" s="177"/>
      <c r="I73" s="177"/>
      <c r="J73" s="177"/>
      <c r="K73" s="177"/>
      <c r="L73" s="177"/>
      <c r="M73" s="177"/>
      <c r="N73" s="177"/>
      <c r="O73" s="177"/>
      <c r="P73" s="177"/>
      <c r="Q73" s="177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177"/>
      <c r="BC73" s="177"/>
      <c r="BD73" s="177"/>
      <c r="BE73" s="177"/>
      <c r="BF73" s="177"/>
      <c r="BG73" s="177"/>
      <c r="BH73" s="177"/>
    </row>
    <row r="74" spans="1:60" x14ac:dyDescent="0.2">
      <c r="A74" s="195" t="s">
        <v>110</v>
      </c>
      <c r="B74" s="186" t="s">
        <v>78</v>
      </c>
      <c r="C74" s="209" t="s">
        <v>79</v>
      </c>
      <c r="D74" s="189"/>
      <c r="E74" s="192"/>
      <c r="F74" s="252">
        <f>SUM(G75:G86)</f>
        <v>0</v>
      </c>
      <c r="G74" s="253"/>
    </row>
    <row r="75" spans="1:60" outlineLevel="1" x14ac:dyDescent="0.2">
      <c r="A75" s="194">
        <v>27</v>
      </c>
      <c r="B75" s="185" t="s">
        <v>200</v>
      </c>
      <c r="C75" s="207" t="s">
        <v>201</v>
      </c>
      <c r="D75" s="187" t="s">
        <v>129</v>
      </c>
      <c r="E75" s="190">
        <v>6.2</v>
      </c>
      <c r="F75" s="193">
        <v>0</v>
      </c>
      <c r="G75" s="196">
        <f>E75*F75</f>
        <v>0</v>
      </c>
      <c r="H75" s="177"/>
      <c r="I75" s="177"/>
      <c r="J75" s="177"/>
      <c r="K75" s="177"/>
      <c r="L75" s="177"/>
      <c r="M75" s="177"/>
      <c r="N75" s="177"/>
      <c r="O75" s="177"/>
      <c r="P75" s="177"/>
      <c r="Q75" s="177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</row>
    <row r="76" spans="1:60" outlineLevel="1" x14ac:dyDescent="0.2">
      <c r="A76" s="194"/>
      <c r="B76" s="185"/>
      <c r="C76" s="208" t="s">
        <v>202</v>
      </c>
      <c r="D76" s="188"/>
      <c r="E76" s="191">
        <v>6.2</v>
      </c>
      <c r="F76" s="193"/>
      <c r="G76" s="196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  <c r="BE76" s="177"/>
      <c r="BF76" s="177"/>
      <c r="BG76" s="177"/>
      <c r="BH76" s="177"/>
    </row>
    <row r="77" spans="1:60" outlineLevel="1" x14ac:dyDescent="0.2">
      <c r="A77" s="194">
        <v>28</v>
      </c>
      <c r="B77" s="185" t="s">
        <v>203</v>
      </c>
      <c r="C77" s="207" t="s">
        <v>204</v>
      </c>
      <c r="D77" s="187" t="s">
        <v>129</v>
      </c>
      <c r="E77" s="190">
        <v>5.7</v>
      </c>
      <c r="F77" s="193">
        <v>0</v>
      </c>
      <c r="G77" s="196">
        <f>E77*F77</f>
        <v>0</v>
      </c>
      <c r="H77" s="177"/>
      <c r="I77" s="177"/>
      <c r="J77" s="177"/>
      <c r="K77" s="177"/>
      <c r="L77" s="177"/>
      <c r="M77" s="177"/>
      <c r="N77" s="177"/>
      <c r="O77" s="177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</row>
    <row r="78" spans="1:60" outlineLevel="1" x14ac:dyDescent="0.2">
      <c r="A78" s="194"/>
      <c r="B78" s="185"/>
      <c r="C78" s="208" t="s">
        <v>205</v>
      </c>
      <c r="D78" s="188"/>
      <c r="E78" s="191">
        <v>5.7</v>
      </c>
      <c r="F78" s="193"/>
      <c r="G78" s="196"/>
      <c r="H78" s="177"/>
      <c r="I78" s="177"/>
      <c r="J78" s="177"/>
      <c r="K78" s="177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</row>
    <row r="79" spans="1:60" outlineLevel="1" x14ac:dyDescent="0.2">
      <c r="A79" s="194">
        <v>29</v>
      </c>
      <c r="B79" s="185" t="s">
        <v>206</v>
      </c>
      <c r="C79" s="207" t="s">
        <v>207</v>
      </c>
      <c r="D79" s="187" t="s">
        <v>129</v>
      </c>
      <c r="E79" s="190">
        <v>3.5</v>
      </c>
      <c r="F79" s="193">
        <v>0</v>
      </c>
      <c r="G79" s="196">
        <f>E79*F79</f>
        <v>0</v>
      </c>
      <c r="H79" s="177"/>
      <c r="I79" s="177"/>
      <c r="J79" s="177"/>
      <c r="K79" s="177"/>
      <c r="L79" s="177"/>
      <c r="M79" s="177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</row>
    <row r="80" spans="1:60" outlineLevel="1" x14ac:dyDescent="0.2">
      <c r="A80" s="194"/>
      <c r="B80" s="185"/>
      <c r="C80" s="208" t="s">
        <v>208</v>
      </c>
      <c r="D80" s="188"/>
      <c r="E80" s="191">
        <v>3.5</v>
      </c>
      <c r="F80" s="193"/>
      <c r="G80" s="196"/>
      <c r="H80" s="177"/>
      <c r="I80" s="177"/>
      <c r="J80" s="177"/>
      <c r="K80" s="177"/>
      <c r="L80" s="177"/>
      <c r="M80" s="177"/>
      <c r="N80" s="177"/>
      <c r="O80" s="177"/>
      <c r="P80" s="177"/>
      <c r="Q80" s="177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</row>
    <row r="81" spans="1:60" ht="22.5" outlineLevel="1" x14ac:dyDescent="0.2">
      <c r="A81" s="194">
        <v>30</v>
      </c>
      <c r="B81" s="185" t="s">
        <v>209</v>
      </c>
      <c r="C81" s="207" t="s">
        <v>210</v>
      </c>
      <c r="D81" s="187" t="s">
        <v>113</v>
      </c>
      <c r="E81" s="190">
        <v>2.6255999999999999</v>
      </c>
      <c r="F81" s="193">
        <v>0</v>
      </c>
      <c r="G81" s="196">
        <f>E81*F81</f>
        <v>0</v>
      </c>
      <c r="H81" s="177"/>
      <c r="I81" s="177"/>
      <c r="J81" s="177"/>
      <c r="K81" s="177"/>
      <c r="L81" s="177"/>
      <c r="M81" s="177"/>
      <c r="N81" s="177"/>
      <c r="O81" s="177"/>
      <c r="P81" s="177"/>
      <c r="Q81" s="177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  <c r="AF81" s="177"/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</row>
    <row r="82" spans="1:60" outlineLevel="1" x14ac:dyDescent="0.2">
      <c r="A82" s="194"/>
      <c r="B82" s="185"/>
      <c r="C82" s="208" t="s">
        <v>211</v>
      </c>
      <c r="D82" s="188"/>
      <c r="E82" s="191">
        <v>0.72960000000000003</v>
      </c>
      <c r="F82" s="193"/>
      <c r="G82" s="196"/>
      <c r="H82" s="177"/>
      <c r="I82" s="177"/>
      <c r="J82" s="177"/>
      <c r="K82" s="177"/>
      <c r="L82" s="177"/>
      <c r="M82" s="177"/>
      <c r="N82" s="177"/>
      <c r="O82" s="177"/>
      <c r="P82" s="177"/>
      <c r="Q82" s="177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  <c r="BE82" s="177"/>
      <c r="BF82" s="177"/>
      <c r="BG82" s="177"/>
      <c r="BH82" s="177"/>
    </row>
    <row r="83" spans="1:60" outlineLevel="1" x14ac:dyDescent="0.2">
      <c r="A83" s="194"/>
      <c r="B83" s="185"/>
      <c r="C83" s="208" t="s">
        <v>212</v>
      </c>
      <c r="D83" s="188"/>
      <c r="E83" s="191">
        <v>1.8959999999999999</v>
      </c>
      <c r="F83" s="193"/>
      <c r="G83" s="196"/>
      <c r="H83" s="177"/>
      <c r="I83" s="177"/>
      <c r="J83" s="177"/>
      <c r="K83" s="177"/>
      <c r="L83" s="177"/>
      <c r="M83" s="177"/>
      <c r="N83" s="177"/>
      <c r="O83" s="177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</row>
    <row r="84" spans="1:60" outlineLevel="1" x14ac:dyDescent="0.2">
      <c r="A84" s="194">
        <v>31</v>
      </c>
      <c r="B84" s="185" t="s">
        <v>213</v>
      </c>
      <c r="C84" s="207" t="s">
        <v>214</v>
      </c>
      <c r="D84" s="187" t="s">
        <v>117</v>
      </c>
      <c r="E84" s="190">
        <v>3</v>
      </c>
      <c r="F84" s="193">
        <v>0</v>
      </c>
      <c r="G84" s="196">
        <f>E84*F84</f>
        <v>0</v>
      </c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177"/>
      <c r="BC84" s="177"/>
      <c r="BD84" s="177"/>
      <c r="BE84" s="177"/>
      <c r="BF84" s="177"/>
      <c r="BG84" s="177"/>
      <c r="BH84" s="177"/>
    </row>
    <row r="85" spans="1:60" outlineLevel="1" x14ac:dyDescent="0.2">
      <c r="A85" s="194">
        <v>32</v>
      </c>
      <c r="B85" s="185" t="s">
        <v>215</v>
      </c>
      <c r="C85" s="207" t="s">
        <v>216</v>
      </c>
      <c r="D85" s="187" t="s">
        <v>129</v>
      </c>
      <c r="E85" s="190">
        <v>5.4</v>
      </c>
      <c r="F85" s="193">
        <v>0</v>
      </c>
      <c r="G85" s="196">
        <f>E85*F85</f>
        <v>0</v>
      </c>
      <c r="H85" s="177"/>
      <c r="I85" s="177"/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  <c r="BE85" s="177"/>
      <c r="BF85" s="177"/>
      <c r="BG85" s="177"/>
      <c r="BH85" s="177"/>
    </row>
    <row r="86" spans="1:60" outlineLevel="1" x14ac:dyDescent="0.2">
      <c r="A86" s="194"/>
      <c r="B86" s="185"/>
      <c r="C86" s="208" t="s">
        <v>217</v>
      </c>
      <c r="D86" s="188"/>
      <c r="E86" s="191">
        <v>5.4</v>
      </c>
      <c r="F86" s="193"/>
      <c r="G86" s="196"/>
      <c r="H86" s="177"/>
      <c r="I86" s="177"/>
      <c r="J86" s="177"/>
      <c r="K86" s="177"/>
      <c r="L86" s="177"/>
      <c r="M86" s="177"/>
      <c r="N86" s="177"/>
      <c r="O86" s="177"/>
      <c r="P86" s="177"/>
      <c r="Q86" s="177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  <c r="AF86" s="177"/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  <c r="BE86" s="177"/>
      <c r="BF86" s="177"/>
      <c r="BG86" s="177"/>
      <c r="BH86" s="177"/>
    </row>
    <row r="87" spans="1:60" x14ac:dyDescent="0.2">
      <c r="A87" s="195" t="s">
        <v>110</v>
      </c>
      <c r="B87" s="186" t="s">
        <v>80</v>
      </c>
      <c r="C87" s="209" t="s">
        <v>81</v>
      </c>
      <c r="D87" s="189"/>
      <c r="E87" s="192"/>
      <c r="F87" s="252">
        <f>SUM(G88:G96)</f>
        <v>0</v>
      </c>
      <c r="G87" s="253"/>
    </row>
    <row r="88" spans="1:60" outlineLevel="1" x14ac:dyDescent="0.2">
      <c r="A88" s="194">
        <v>33</v>
      </c>
      <c r="B88" s="185" t="s">
        <v>218</v>
      </c>
      <c r="C88" s="207" t="s">
        <v>219</v>
      </c>
      <c r="D88" s="187" t="s">
        <v>220</v>
      </c>
      <c r="E88" s="190">
        <v>1.5</v>
      </c>
      <c r="F88" s="193">
        <v>0</v>
      </c>
      <c r="G88" s="196">
        <f>E88*F88</f>
        <v>0</v>
      </c>
      <c r="H88" s="177"/>
      <c r="I88" s="177"/>
      <c r="J88" s="177"/>
      <c r="K88" s="177"/>
      <c r="L88" s="177"/>
      <c r="M88" s="177"/>
      <c r="N88" s="177"/>
      <c r="O88" s="177"/>
      <c r="P88" s="177"/>
      <c r="Q88" s="177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  <c r="AF88" s="177"/>
      <c r="AG88" s="177"/>
      <c r="AH88" s="177"/>
      <c r="AI88" s="177"/>
      <c r="AJ88" s="177"/>
      <c r="AK88" s="177"/>
      <c r="AL88" s="177"/>
      <c r="AM88" s="177"/>
      <c r="AN88" s="177"/>
      <c r="AO88" s="177"/>
      <c r="AP88" s="177"/>
      <c r="AQ88" s="177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177"/>
      <c r="BC88" s="177"/>
      <c r="BD88" s="177"/>
      <c r="BE88" s="177"/>
      <c r="BF88" s="177"/>
      <c r="BG88" s="177"/>
      <c r="BH88" s="177"/>
    </row>
    <row r="89" spans="1:60" outlineLevel="1" x14ac:dyDescent="0.2">
      <c r="A89" s="194"/>
      <c r="B89" s="185"/>
      <c r="C89" s="208" t="s">
        <v>221</v>
      </c>
      <c r="D89" s="188"/>
      <c r="E89" s="191">
        <v>1.5</v>
      </c>
      <c r="F89" s="193"/>
      <c r="G89" s="196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177"/>
      <c r="AN89" s="177"/>
      <c r="AO89" s="177"/>
      <c r="AP89" s="177"/>
      <c r="AQ89" s="177"/>
      <c r="AR89" s="177"/>
      <c r="AS89" s="177"/>
      <c r="AT89" s="177"/>
      <c r="AU89" s="177"/>
      <c r="AV89" s="177"/>
      <c r="AW89" s="177"/>
      <c r="AX89" s="177"/>
      <c r="AY89" s="177"/>
      <c r="AZ89" s="177"/>
      <c r="BA89" s="177"/>
      <c r="BB89" s="177"/>
      <c r="BC89" s="177"/>
      <c r="BD89" s="177"/>
      <c r="BE89" s="177"/>
      <c r="BF89" s="177"/>
      <c r="BG89" s="177"/>
      <c r="BH89" s="177"/>
    </row>
    <row r="90" spans="1:60" outlineLevel="1" x14ac:dyDescent="0.2">
      <c r="A90" s="194">
        <v>34</v>
      </c>
      <c r="B90" s="185" t="s">
        <v>222</v>
      </c>
      <c r="C90" s="207" t="s">
        <v>223</v>
      </c>
      <c r="D90" s="187" t="s">
        <v>113</v>
      </c>
      <c r="E90" s="190">
        <v>0.72</v>
      </c>
      <c r="F90" s="193">
        <v>0</v>
      </c>
      <c r="G90" s="196">
        <f>E90*F90</f>
        <v>0</v>
      </c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7"/>
      <c r="AE90" s="177"/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  <c r="AR90" s="177"/>
      <c r="AS90" s="177"/>
      <c r="AT90" s="177"/>
      <c r="AU90" s="177"/>
      <c r="AV90" s="177"/>
      <c r="AW90" s="177"/>
      <c r="AX90" s="177"/>
      <c r="AY90" s="177"/>
      <c r="AZ90" s="177"/>
      <c r="BA90" s="177"/>
      <c r="BB90" s="177"/>
      <c r="BC90" s="177"/>
      <c r="BD90" s="177"/>
      <c r="BE90" s="177"/>
      <c r="BF90" s="177"/>
      <c r="BG90" s="177"/>
      <c r="BH90" s="177"/>
    </row>
    <row r="91" spans="1:60" outlineLevel="1" x14ac:dyDescent="0.2">
      <c r="A91" s="194"/>
      <c r="B91" s="185"/>
      <c r="C91" s="208" t="s">
        <v>224</v>
      </c>
      <c r="D91" s="188"/>
      <c r="E91" s="191">
        <v>0.72</v>
      </c>
      <c r="F91" s="193"/>
      <c r="G91" s="196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  <c r="AF91" s="177"/>
      <c r="AG91" s="177"/>
      <c r="AH91" s="177"/>
      <c r="AI91" s="177"/>
      <c r="AJ91" s="177"/>
      <c r="AK91" s="177"/>
      <c r="AL91" s="177"/>
      <c r="AM91" s="177"/>
      <c r="AN91" s="177"/>
      <c r="AO91" s="177"/>
      <c r="AP91" s="177"/>
      <c r="AQ91" s="177"/>
      <c r="AR91" s="177"/>
      <c r="AS91" s="177"/>
      <c r="AT91" s="177"/>
      <c r="AU91" s="177"/>
      <c r="AV91" s="177"/>
      <c r="AW91" s="177"/>
      <c r="AX91" s="177"/>
      <c r="AY91" s="177"/>
      <c r="AZ91" s="177"/>
      <c r="BA91" s="177"/>
      <c r="BB91" s="177"/>
      <c r="BC91" s="177"/>
      <c r="BD91" s="177"/>
      <c r="BE91" s="177"/>
      <c r="BF91" s="177"/>
      <c r="BG91" s="177"/>
      <c r="BH91" s="177"/>
    </row>
    <row r="92" spans="1:60" outlineLevel="1" x14ac:dyDescent="0.2">
      <c r="A92" s="194">
        <v>35</v>
      </c>
      <c r="B92" s="185" t="s">
        <v>225</v>
      </c>
      <c r="C92" s="207" t="s">
        <v>226</v>
      </c>
      <c r="D92" s="187" t="s">
        <v>220</v>
      </c>
      <c r="E92" s="190">
        <v>3</v>
      </c>
      <c r="F92" s="193">
        <v>0</v>
      </c>
      <c r="G92" s="196">
        <f>E92*F92</f>
        <v>0</v>
      </c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177"/>
      <c r="BC92" s="177"/>
      <c r="BD92" s="177"/>
      <c r="BE92" s="177"/>
      <c r="BF92" s="177"/>
      <c r="BG92" s="177"/>
      <c r="BH92" s="177"/>
    </row>
    <row r="93" spans="1:60" outlineLevel="1" x14ac:dyDescent="0.2">
      <c r="A93" s="194"/>
      <c r="B93" s="185"/>
      <c r="C93" s="208" t="s">
        <v>227</v>
      </c>
      <c r="D93" s="188"/>
      <c r="E93" s="191">
        <v>3</v>
      </c>
      <c r="F93" s="193"/>
      <c r="G93" s="196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7"/>
      <c r="AE93" s="177"/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177"/>
      <c r="BC93" s="177"/>
      <c r="BD93" s="177"/>
      <c r="BE93" s="177"/>
      <c r="BF93" s="177"/>
      <c r="BG93" s="177"/>
      <c r="BH93" s="177"/>
    </row>
    <row r="94" spans="1:60" outlineLevel="1" x14ac:dyDescent="0.2">
      <c r="A94" s="194">
        <v>36</v>
      </c>
      <c r="B94" s="185" t="s">
        <v>228</v>
      </c>
      <c r="C94" s="207" t="s">
        <v>229</v>
      </c>
      <c r="D94" s="187" t="s">
        <v>129</v>
      </c>
      <c r="E94" s="190">
        <v>39</v>
      </c>
      <c r="F94" s="193">
        <v>0</v>
      </c>
      <c r="G94" s="196">
        <f>E94*F94</f>
        <v>0</v>
      </c>
      <c r="H94" s="177"/>
      <c r="I94" s="177"/>
      <c r="J94" s="177"/>
      <c r="K94" s="177"/>
      <c r="L94" s="177"/>
      <c r="M94" s="177"/>
      <c r="N94" s="177"/>
      <c r="O94" s="177"/>
      <c r="P94" s="177"/>
      <c r="Q94" s="177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7"/>
      <c r="AE94" s="177"/>
      <c r="AF94" s="177"/>
      <c r="AG94" s="177"/>
      <c r="AH94" s="177"/>
      <c r="AI94" s="177"/>
      <c r="AJ94" s="177"/>
      <c r="AK94" s="177"/>
      <c r="AL94" s="177"/>
      <c r="AM94" s="177"/>
      <c r="AN94" s="177"/>
      <c r="AO94" s="177"/>
      <c r="AP94" s="177"/>
      <c r="AQ94" s="177"/>
      <c r="AR94" s="177"/>
      <c r="AS94" s="177"/>
      <c r="AT94" s="177"/>
      <c r="AU94" s="177"/>
      <c r="AV94" s="177"/>
      <c r="AW94" s="177"/>
      <c r="AX94" s="177"/>
      <c r="AY94" s="177"/>
      <c r="AZ94" s="177"/>
      <c r="BA94" s="177"/>
      <c r="BB94" s="177"/>
      <c r="BC94" s="177"/>
      <c r="BD94" s="177"/>
      <c r="BE94" s="177"/>
      <c r="BF94" s="177"/>
      <c r="BG94" s="177"/>
      <c r="BH94" s="177"/>
    </row>
    <row r="95" spans="1:60" outlineLevel="1" x14ac:dyDescent="0.2">
      <c r="A95" s="194"/>
      <c r="B95" s="185"/>
      <c r="C95" s="208" t="s">
        <v>160</v>
      </c>
      <c r="D95" s="188"/>
      <c r="E95" s="191">
        <v>9.0749999999999993</v>
      </c>
      <c r="F95" s="193"/>
      <c r="G95" s="196"/>
      <c r="H95" s="177"/>
      <c r="I95" s="177"/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177"/>
      <c r="AH95" s="177"/>
      <c r="AI95" s="177"/>
      <c r="AJ95" s="177"/>
      <c r="AK95" s="177"/>
      <c r="AL95" s="177"/>
      <c r="AM95" s="177"/>
      <c r="AN95" s="177"/>
      <c r="AO95" s="177"/>
      <c r="AP95" s="177"/>
      <c r="AQ95" s="177"/>
      <c r="AR95" s="177"/>
      <c r="AS95" s="177"/>
      <c r="AT95" s="177"/>
      <c r="AU95" s="177"/>
      <c r="AV95" s="177"/>
      <c r="AW95" s="177"/>
      <c r="AX95" s="177"/>
      <c r="AY95" s="177"/>
      <c r="AZ95" s="177"/>
      <c r="BA95" s="177"/>
      <c r="BB95" s="177"/>
      <c r="BC95" s="177"/>
      <c r="BD95" s="177"/>
      <c r="BE95" s="177"/>
      <c r="BF95" s="177"/>
      <c r="BG95" s="177"/>
      <c r="BH95" s="177"/>
    </row>
    <row r="96" spans="1:60" ht="22.5" outlineLevel="1" x14ac:dyDescent="0.2">
      <c r="A96" s="194"/>
      <c r="B96" s="185"/>
      <c r="C96" s="208" t="s">
        <v>161</v>
      </c>
      <c r="D96" s="188"/>
      <c r="E96" s="191">
        <v>29.925000000000001</v>
      </c>
      <c r="F96" s="193"/>
      <c r="G96" s="196"/>
      <c r="H96" s="177"/>
      <c r="I96" s="177"/>
      <c r="J96" s="177"/>
      <c r="K96" s="177"/>
      <c r="L96" s="177"/>
      <c r="M96" s="177"/>
      <c r="N96" s="177"/>
      <c r="O96" s="177"/>
      <c r="P96" s="177"/>
      <c r="Q96" s="177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7"/>
      <c r="AE96" s="177"/>
      <c r="AF96" s="177"/>
      <c r="AG96" s="177"/>
      <c r="AH96" s="177"/>
      <c r="AI96" s="177"/>
      <c r="AJ96" s="177"/>
      <c r="AK96" s="177"/>
      <c r="AL96" s="177"/>
      <c r="AM96" s="177"/>
      <c r="AN96" s="177"/>
      <c r="AO96" s="177"/>
      <c r="AP96" s="177"/>
      <c r="AQ96" s="177"/>
      <c r="AR96" s="177"/>
      <c r="AS96" s="177"/>
      <c r="AT96" s="177"/>
      <c r="AU96" s="177"/>
      <c r="AV96" s="177"/>
      <c r="AW96" s="177"/>
      <c r="AX96" s="177"/>
      <c r="AY96" s="177"/>
      <c r="AZ96" s="177"/>
      <c r="BA96" s="177"/>
      <c r="BB96" s="177"/>
      <c r="BC96" s="177"/>
      <c r="BD96" s="177"/>
      <c r="BE96" s="177"/>
      <c r="BF96" s="177"/>
      <c r="BG96" s="177"/>
      <c r="BH96" s="177"/>
    </row>
    <row r="97" spans="1:60" x14ac:dyDescent="0.2">
      <c r="A97" s="195" t="s">
        <v>110</v>
      </c>
      <c r="B97" s="186" t="s">
        <v>82</v>
      </c>
      <c r="C97" s="209" t="s">
        <v>83</v>
      </c>
      <c r="D97" s="189"/>
      <c r="E97" s="192"/>
      <c r="F97" s="252">
        <f>SUM(G98:G98)</f>
        <v>0</v>
      </c>
      <c r="G97" s="253"/>
    </row>
    <row r="98" spans="1:60" outlineLevel="1" x14ac:dyDescent="0.2">
      <c r="A98" s="194">
        <v>37</v>
      </c>
      <c r="B98" s="185" t="s">
        <v>230</v>
      </c>
      <c r="C98" s="207" t="s">
        <v>231</v>
      </c>
      <c r="D98" s="187" t="s">
        <v>125</v>
      </c>
      <c r="E98" s="190">
        <v>13.3735</v>
      </c>
      <c r="F98" s="193">
        <v>0</v>
      </c>
      <c r="G98" s="196">
        <f>E98*F98</f>
        <v>0</v>
      </c>
      <c r="H98" s="177"/>
      <c r="I98" s="177"/>
      <c r="J98" s="177"/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7"/>
      <c r="AS98" s="177"/>
      <c r="AT98" s="177"/>
      <c r="AU98" s="177"/>
      <c r="AV98" s="177"/>
      <c r="AW98" s="177"/>
      <c r="AX98" s="177"/>
      <c r="AY98" s="177"/>
      <c r="AZ98" s="177"/>
      <c r="BA98" s="177"/>
      <c r="BB98" s="177"/>
      <c r="BC98" s="177"/>
      <c r="BD98" s="177"/>
      <c r="BE98" s="177"/>
      <c r="BF98" s="177"/>
      <c r="BG98" s="177"/>
      <c r="BH98" s="177"/>
    </row>
    <row r="99" spans="1:60" x14ac:dyDescent="0.2">
      <c r="A99" s="195" t="s">
        <v>110</v>
      </c>
      <c r="B99" s="186" t="s">
        <v>84</v>
      </c>
      <c r="C99" s="209" t="s">
        <v>85</v>
      </c>
      <c r="D99" s="189"/>
      <c r="E99" s="192"/>
      <c r="F99" s="252">
        <f>SUM(G100:G128)</f>
        <v>0</v>
      </c>
      <c r="G99" s="253"/>
    </row>
    <row r="100" spans="1:60" ht="22.5" outlineLevel="1" x14ac:dyDescent="0.2">
      <c r="A100" s="194">
        <v>38</v>
      </c>
      <c r="B100" s="185" t="s">
        <v>232</v>
      </c>
      <c r="C100" s="207" t="s">
        <v>233</v>
      </c>
      <c r="D100" s="187" t="s">
        <v>129</v>
      </c>
      <c r="E100" s="190">
        <v>33.299999999999997</v>
      </c>
      <c r="F100" s="193">
        <v>0</v>
      </c>
      <c r="G100" s="196">
        <f>E100*F100</f>
        <v>0</v>
      </c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/>
      <c r="AF100" s="177"/>
      <c r="AG100" s="177"/>
      <c r="AH100" s="177"/>
      <c r="AI100" s="177"/>
      <c r="AJ100" s="177"/>
      <c r="AK100" s="177"/>
      <c r="AL100" s="177"/>
      <c r="AM100" s="177"/>
      <c r="AN100" s="177"/>
      <c r="AO100" s="177"/>
      <c r="AP100" s="177"/>
      <c r="AQ100" s="177"/>
      <c r="AR100" s="177"/>
      <c r="AS100" s="177"/>
      <c r="AT100" s="177"/>
      <c r="AU100" s="177"/>
      <c r="AV100" s="177"/>
      <c r="AW100" s="177"/>
      <c r="AX100" s="177"/>
      <c r="AY100" s="177"/>
      <c r="AZ100" s="177"/>
      <c r="BA100" s="177"/>
      <c r="BB100" s="177"/>
      <c r="BC100" s="177"/>
      <c r="BD100" s="177"/>
      <c r="BE100" s="177"/>
      <c r="BF100" s="177"/>
      <c r="BG100" s="177"/>
      <c r="BH100" s="177"/>
    </row>
    <row r="101" spans="1:60" outlineLevel="1" x14ac:dyDescent="0.2">
      <c r="A101" s="194"/>
      <c r="B101" s="185"/>
      <c r="C101" s="208" t="s">
        <v>234</v>
      </c>
      <c r="D101" s="188"/>
      <c r="E101" s="191">
        <v>33.299999999999997</v>
      </c>
      <c r="F101" s="193"/>
      <c r="G101" s="196"/>
      <c r="H101" s="177"/>
      <c r="I101" s="177"/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  <c r="AF101" s="177"/>
      <c r="AG101" s="177"/>
      <c r="AH101" s="177"/>
      <c r="AI101" s="177"/>
      <c r="AJ101" s="177"/>
      <c r="AK101" s="177"/>
      <c r="AL101" s="177"/>
      <c r="AM101" s="177"/>
      <c r="AN101" s="177"/>
      <c r="AO101" s="177"/>
      <c r="AP101" s="177"/>
      <c r="AQ101" s="177"/>
      <c r="AR101" s="177"/>
      <c r="AS101" s="177"/>
      <c r="AT101" s="177"/>
      <c r="AU101" s="177"/>
      <c r="AV101" s="177"/>
      <c r="AW101" s="177"/>
      <c r="AX101" s="177"/>
      <c r="AY101" s="177"/>
      <c r="AZ101" s="177"/>
      <c r="BA101" s="177"/>
      <c r="BB101" s="177"/>
      <c r="BC101" s="177"/>
      <c r="BD101" s="177"/>
      <c r="BE101" s="177"/>
      <c r="BF101" s="177"/>
      <c r="BG101" s="177"/>
      <c r="BH101" s="177"/>
    </row>
    <row r="102" spans="1:60" ht="22.5" outlineLevel="1" x14ac:dyDescent="0.2">
      <c r="A102" s="194">
        <v>39</v>
      </c>
      <c r="B102" s="185" t="s">
        <v>235</v>
      </c>
      <c r="C102" s="207" t="s">
        <v>236</v>
      </c>
      <c r="D102" s="187" t="s">
        <v>129</v>
      </c>
      <c r="E102" s="190">
        <v>33.299999999999997</v>
      </c>
      <c r="F102" s="193">
        <v>0</v>
      </c>
      <c r="G102" s="196">
        <f>E102*F102</f>
        <v>0</v>
      </c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/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77"/>
      <c r="AP102" s="177"/>
      <c r="AQ102" s="177"/>
      <c r="AR102" s="177"/>
      <c r="AS102" s="177"/>
      <c r="AT102" s="177"/>
      <c r="AU102" s="177"/>
      <c r="AV102" s="177"/>
      <c r="AW102" s="177"/>
      <c r="AX102" s="177"/>
      <c r="AY102" s="177"/>
      <c r="AZ102" s="177"/>
      <c r="BA102" s="177"/>
      <c r="BB102" s="177"/>
      <c r="BC102" s="177"/>
      <c r="BD102" s="177"/>
      <c r="BE102" s="177"/>
      <c r="BF102" s="177"/>
      <c r="BG102" s="177"/>
      <c r="BH102" s="177"/>
    </row>
    <row r="103" spans="1:60" outlineLevel="1" x14ac:dyDescent="0.2">
      <c r="A103" s="194"/>
      <c r="B103" s="185"/>
      <c r="C103" s="208" t="s">
        <v>234</v>
      </c>
      <c r="D103" s="188"/>
      <c r="E103" s="191">
        <v>33.299999999999997</v>
      </c>
      <c r="F103" s="193"/>
      <c r="G103" s="196"/>
      <c r="H103" s="177"/>
      <c r="I103" s="177"/>
      <c r="J103" s="177"/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  <c r="AR103" s="177"/>
      <c r="AS103" s="177"/>
      <c r="AT103" s="177"/>
      <c r="AU103" s="177"/>
      <c r="AV103" s="177"/>
      <c r="AW103" s="177"/>
      <c r="AX103" s="177"/>
      <c r="AY103" s="177"/>
      <c r="AZ103" s="177"/>
      <c r="BA103" s="177"/>
      <c r="BB103" s="177"/>
      <c r="BC103" s="177"/>
      <c r="BD103" s="177"/>
      <c r="BE103" s="177"/>
      <c r="BF103" s="177"/>
      <c r="BG103" s="177"/>
      <c r="BH103" s="177"/>
    </row>
    <row r="104" spans="1:60" outlineLevel="1" x14ac:dyDescent="0.2">
      <c r="A104" s="194">
        <v>40</v>
      </c>
      <c r="B104" s="185" t="s">
        <v>237</v>
      </c>
      <c r="C104" s="207" t="s">
        <v>238</v>
      </c>
      <c r="D104" s="187" t="s">
        <v>129</v>
      </c>
      <c r="E104" s="190">
        <v>33.299999999999997</v>
      </c>
      <c r="F104" s="193">
        <v>0</v>
      </c>
      <c r="G104" s="196">
        <f>E104*F104</f>
        <v>0</v>
      </c>
      <c r="H104" s="177"/>
      <c r="I104" s="177"/>
      <c r="J104" s="177"/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/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77"/>
      <c r="AZ104" s="177"/>
      <c r="BA104" s="177"/>
      <c r="BB104" s="177"/>
      <c r="BC104" s="177"/>
      <c r="BD104" s="177"/>
      <c r="BE104" s="177"/>
      <c r="BF104" s="177"/>
      <c r="BG104" s="177"/>
      <c r="BH104" s="177"/>
    </row>
    <row r="105" spans="1:60" outlineLevel="1" x14ac:dyDescent="0.2">
      <c r="A105" s="194"/>
      <c r="B105" s="185"/>
      <c r="C105" s="208" t="s">
        <v>234</v>
      </c>
      <c r="D105" s="188"/>
      <c r="E105" s="191">
        <v>33.299999999999997</v>
      </c>
      <c r="F105" s="193"/>
      <c r="G105" s="196"/>
      <c r="H105" s="177"/>
      <c r="I105" s="177"/>
      <c r="J105" s="177"/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7"/>
      <c r="AE105" s="177"/>
      <c r="AF105" s="177"/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77"/>
      <c r="AZ105" s="177"/>
      <c r="BA105" s="177"/>
      <c r="BB105" s="177"/>
      <c r="BC105" s="177"/>
      <c r="BD105" s="177"/>
      <c r="BE105" s="177"/>
      <c r="BF105" s="177"/>
      <c r="BG105" s="177"/>
      <c r="BH105" s="177"/>
    </row>
    <row r="106" spans="1:60" ht="22.5" outlineLevel="1" x14ac:dyDescent="0.2">
      <c r="A106" s="194">
        <v>41</v>
      </c>
      <c r="B106" s="185" t="s">
        <v>239</v>
      </c>
      <c r="C106" s="207" t="s">
        <v>240</v>
      </c>
      <c r="D106" s="187" t="s">
        <v>129</v>
      </c>
      <c r="E106" s="190">
        <v>33.299999999999997</v>
      </c>
      <c r="F106" s="193">
        <v>0</v>
      </c>
      <c r="G106" s="196">
        <f>E106*F106</f>
        <v>0</v>
      </c>
      <c r="H106" s="177"/>
      <c r="I106" s="177"/>
      <c r="J106" s="177"/>
      <c r="K106" s="177"/>
      <c r="L106" s="177"/>
      <c r="M106" s="177"/>
      <c r="N106" s="177"/>
      <c r="O106" s="177"/>
      <c r="P106" s="177"/>
      <c r="Q106" s="177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7"/>
      <c r="AE106" s="177"/>
      <c r="AF106" s="177"/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77"/>
      <c r="AZ106" s="177"/>
      <c r="BA106" s="177"/>
      <c r="BB106" s="177"/>
      <c r="BC106" s="177"/>
      <c r="BD106" s="177"/>
      <c r="BE106" s="177"/>
      <c r="BF106" s="177"/>
      <c r="BG106" s="177"/>
      <c r="BH106" s="177"/>
    </row>
    <row r="107" spans="1:60" outlineLevel="1" x14ac:dyDescent="0.2">
      <c r="A107" s="194"/>
      <c r="B107" s="185"/>
      <c r="C107" s="208" t="s">
        <v>234</v>
      </c>
      <c r="D107" s="188"/>
      <c r="E107" s="191">
        <v>33.299999999999997</v>
      </c>
      <c r="F107" s="193"/>
      <c r="G107" s="196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7"/>
      <c r="AE107" s="177"/>
      <c r="AF107" s="177"/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77"/>
      <c r="AZ107" s="177"/>
      <c r="BA107" s="177"/>
      <c r="BB107" s="177"/>
      <c r="BC107" s="177"/>
      <c r="BD107" s="177"/>
      <c r="BE107" s="177"/>
      <c r="BF107" s="177"/>
      <c r="BG107" s="177"/>
      <c r="BH107" s="177"/>
    </row>
    <row r="108" spans="1:60" outlineLevel="1" x14ac:dyDescent="0.2">
      <c r="A108" s="194">
        <v>42</v>
      </c>
      <c r="B108" s="185" t="s">
        <v>241</v>
      </c>
      <c r="C108" s="207" t="s">
        <v>242</v>
      </c>
      <c r="D108" s="187" t="s">
        <v>129</v>
      </c>
      <c r="E108" s="190">
        <v>103.06</v>
      </c>
      <c r="F108" s="193">
        <v>0</v>
      </c>
      <c r="G108" s="196">
        <f>E108*F108</f>
        <v>0</v>
      </c>
      <c r="H108" s="177"/>
      <c r="I108" s="177"/>
      <c r="J108" s="177"/>
      <c r="K108" s="177"/>
      <c r="L108" s="177"/>
      <c r="M108" s="177"/>
      <c r="N108" s="177"/>
      <c r="O108" s="177"/>
      <c r="P108" s="177"/>
      <c r="Q108" s="177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7"/>
      <c r="AE108" s="177"/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7"/>
      <c r="AX108" s="177"/>
      <c r="AY108" s="177"/>
      <c r="AZ108" s="177"/>
      <c r="BA108" s="177"/>
      <c r="BB108" s="177"/>
      <c r="BC108" s="177"/>
      <c r="BD108" s="177"/>
      <c r="BE108" s="177"/>
      <c r="BF108" s="177"/>
      <c r="BG108" s="177"/>
      <c r="BH108" s="177"/>
    </row>
    <row r="109" spans="1:60" outlineLevel="1" x14ac:dyDescent="0.2">
      <c r="A109" s="194"/>
      <c r="B109" s="185"/>
      <c r="C109" s="208" t="s">
        <v>243</v>
      </c>
      <c r="D109" s="188"/>
      <c r="E109" s="191">
        <v>8.85</v>
      </c>
      <c r="F109" s="193"/>
      <c r="G109" s="196"/>
      <c r="H109" s="177"/>
      <c r="I109" s="177"/>
      <c r="J109" s="177"/>
      <c r="K109" s="177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7"/>
      <c r="AE109" s="177"/>
      <c r="AF109" s="177"/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77"/>
      <c r="AZ109" s="177"/>
      <c r="BA109" s="177"/>
      <c r="BB109" s="177"/>
      <c r="BC109" s="177"/>
      <c r="BD109" s="177"/>
      <c r="BE109" s="177"/>
      <c r="BF109" s="177"/>
      <c r="BG109" s="177"/>
      <c r="BH109" s="177"/>
    </row>
    <row r="110" spans="1:60" outlineLevel="1" x14ac:dyDescent="0.2">
      <c r="A110" s="194"/>
      <c r="B110" s="185"/>
      <c r="C110" s="208" t="s">
        <v>244</v>
      </c>
      <c r="D110" s="188"/>
      <c r="E110" s="191">
        <v>9</v>
      </c>
      <c r="F110" s="193"/>
      <c r="G110" s="196"/>
      <c r="H110" s="177"/>
      <c r="I110" s="177"/>
      <c r="J110" s="177"/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77"/>
      <c r="AZ110" s="177"/>
      <c r="BA110" s="177"/>
      <c r="BB110" s="177"/>
      <c r="BC110" s="177"/>
      <c r="BD110" s="177"/>
      <c r="BE110" s="177"/>
      <c r="BF110" s="177"/>
      <c r="BG110" s="177"/>
      <c r="BH110" s="177"/>
    </row>
    <row r="111" spans="1:60" outlineLevel="1" x14ac:dyDescent="0.2">
      <c r="A111" s="194"/>
      <c r="B111" s="185"/>
      <c r="C111" s="208" t="s">
        <v>245</v>
      </c>
      <c r="D111" s="188"/>
      <c r="E111" s="191">
        <v>10.65</v>
      </c>
      <c r="F111" s="193"/>
      <c r="G111" s="196"/>
      <c r="H111" s="177"/>
      <c r="I111" s="177"/>
      <c r="J111" s="177"/>
      <c r="K111" s="177"/>
      <c r="L111" s="177"/>
      <c r="M111" s="177"/>
      <c r="N111" s="177"/>
      <c r="O111" s="177"/>
      <c r="P111" s="177"/>
      <c r="Q111" s="177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7"/>
      <c r="AX111" s="177"/>
      <c r="AY111" s="177"/>
      <c r="AZ111" s="177"/>
      <c r="BA111" s="177"/>
      <c r="BB111" s="177"/>
      <c r="BC111" s="177"/>
      <c r="BD111" s="177"/>
      <c r="BE111" s="177"/>
      <c r="BF111" s="177"/>
      <c r="BG111" s="177"/>
      <c r="BH111" s="177"/>
    </row>
    <row r="112" spans="1:60" ht="22.5" outlineLevel="1" x14ac:dyDescent="0.2">
      <c r="A112" s="194"/>
      <c r="B112" s="185"/>
      <c r="C112" s="208" t="s">
        <v>246</v>
      </c>
      <c r="D112" s="188"/>
      <c r="E112" s="191">
        <v>40.14</v>
      </c>
      <c r="F112" s="193"/>
      <c r="G112" s="196"/>
      <c r="H112" s="177"/>
      <c r="I112" s="177"/>
      <c r="J112" s="177"/>
      <c r="K112" s="177"/>
      <c r="L112" s="177"/>
      <c r="M112" s="177"/>
      <c r="N112" s="177"/>
      <c r="O112" s="177"/>
      <c r="P112" s="177"/>
      <c r="Q112" s="177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  <c r="AC112" s="177"/>
      <c r="AD112" s="177"/>
      <c r="AE112" s="177"/>
      <c r="AF112" s="177"/>
      <c r="AG112" s="177"/>
      <c r="AH112" s="177"/>
      <c r="AI112" s="177"/>
      <c r="AJ112" s="177"/>
      <c r="AK112" s="177"/>
      <c r="AL112" s="177"/>
      <c r="AM112" s="177"/>
      <c r="AN112" s="177"/>
      <c r="AO112" s="177"/>
      <c r="AP112" s="177"/>
      <c r="AQ112" s="177"/>
      <c r="AR112" s="177"/>
      <c r="AS112" s="177"/>
      <c r="AT112" s="177"/>
      <c r="AU112" s="177"/>
      <c r="AV112" s="177"/>
      <c r="AW112" s="177"/>
      <c r="AX112" s="177"/>
      <c r="AY112" s="177"/>
      <c r="AZ112" s="177"/>
      <c r="BA112" s="177"/>
      <c r="BB112" s="177"/>
      <c r="BC112" s="177"/>
      <c r="BD112" s="177"/>
      <c r="BE112" s="177"/>
      <c r="BF112" s="177"/>
      <c r="BG112" s="177"/>
      <c r="BH112" s="177"/>
    </row>
    <row r="113" spans="1:60" outlineLevel="1" x14ac:dyDescent="0.2">
      <c r="A113" s="194"/>
      <c r="B113" s="185"/>
      <c r="C113" s="208" t="s">
        <v>247</v>
      </c>
      <c r="D113" s="188"/>
      <c r="E113" s="191">
        <v>1.24</v>
      </c>
      <c r="F113" s="193"/>
      <c r="G113" s="196"/>
      <c r="H113" s="177"/>
      <c r="I113" s="177"/>
      <c r="J113" s="177"/>
      <c r="K113" s="177"/>
      <c r="L113" s="177"/>
      <c r="M113" s="177"/>
      <c r="N113" s="177"/>
      <c r="O113" s="177"/>
      <c r="P113" s="177"/>
      <c r="Q113" s="177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  <c r="AB113" s="177"/>
      <c r="AC113" s="177"/>
      <c r="AD113" s="177"/>
      <c r="AE113" s="177"/>
      <c r="AF113" s="177"/>
      <c r="AG113" s="177"/>
      <c r="AH113" s="177"/>
      <c r="AI113" s="177"/>
      <c r="AJ113" s="177"/>
      <c r="AK113" s="177"/>
      <c r="AL113" s="177"/>
      <c r="AM113" s="177"/>
      <c r="AN113" s="177"/>
      <c r="AO113" s="177"/>
      <c r="AP113" s="177"/>
      <c r="AQ113" s="177"/>
      <c r="AR113" s="177"/>
      <c r="AS113" s="177"/>
      <c r="AT113" s="177"/>
      <c r="AU113" s="177"/>
      <c r="AV113" s="177"/>
      <c r="AW113" s="177"/>
      <c r="AX113" s="177"/>
      <c r="AY113" s="177"/>
      <c r="AZ113" s="177"/>
      <c r="BA113" s="177"/>
      <c r="BB113" s="177"/>
      <c r="BC113" s="177"/>
      <c r="BD113" s="177"/>
      <c r="BE113" s="177"/>
      <c r="BF113" s="177"/>
      <c r="BG113" s="177"/>
      <c r="BH113" s="177"/>
    </row>
    <row r="114" spans="1:60" outlineLevel="1" x14ac:dyDescent="0.2">
      <c r="A114" s="194"/>
      <c r="B114" s="185"/>
      <c r="C114" s="208" t="s">
        <v>248</v>
      </c>
      <c r="D114" s="188"/>
      <c r="E114" s="191">
        <v>33.18</v>
      </c>
      <c r="F114" s="193"/>
      <c r="G114" s="196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  <c r="AR114" s="177"/>
      <c r="AS114" s="177"/>
      <c r="AT114" s="177"/>
      <c r="AU114" s="177"/>
      <c r="AV114" s="177"/>
      <c r="AW114" s="177"/>
      <c r="AX114" s="177"/>
      <c r="AY114" s="177"/>
      <c r="AZ114" s="177"/>
      <c r="BA114" s="177"/>
      <c r="BB114" s="177"/>
      <c r="BC114" s="177"/>
      <c r="BD114" s="177"/>
      <c r="BE114" s="177"/>
      <c r="BF114" s="177"/>
      <c r="BG114" s="177"/>
      <c r="BH114" s="177"/>
    </row>
    <row r="115" spans="1:60" outlineLevel="1" x14ac:dyDescent="0.2">
      <c r="A115" s="194">
        <v>43</v>
      </c>
      <c r="B115" s="185" t="s">
        <v>249</v>
      </c>
      <c r="C115" s="207" t="s">
        <v>250</v>
      </c>
      <c r="D115" s="187" t="s">
        <v>129</v>
      </c>
      <c r="E115" s="190">
        <v>103.06</v>
      </c>
      <c r="F115" s="193">
        <v>0</v>
      </c>
      <c r="G115" s="196">
        <f>E115*F115</f>
        <v>0</v>
      </c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  <c r="AR115" s="177"/>
      <c r="AS115" s="177"/>
      <c r="AT115" s="177"/>
      <c r="AU115" s="177"/>
      <c r="AV115" s="177"/>
      <c r="AW115" s="177"/>
      <c r="AX115" s="177"/>
      <c r="AY115" s="177"/>
      <c r="AZ115" s="177"/>
      <c r="BA115" s="177"/>
      <c r="BB115" s="177"/>
      <c r="BC115" s="177"/>
      <c r="BD115" s="177"/>
      <c r="BE115" s="177"/>
      <c r="BF115" s="177"/>
      <c r="BG115" s="177"/>
      <c r="BH115" s="177"/>
    </row>
    <row r="116" spans="1:60" outlineLevel="1" x14ac:dyDescent="0.2">
      <c r="A116" s="194"/>
      <c r="B116" s="185"/>
      <c r="C116" s="208" t="s">
        <v>243</v>
      </c>
      <c r="D116" s="188"/>
      <c r="E116" s="191">
        <v>8.85</v>
      </c>
      <c r="F116" s="193"/>
      <c r="G116" s="196"/>
      <c r="H116" s="177"/>
      <c r="I116" s="177"/>
      <c r="J116" s="177"/>
      <c r="K116" s="177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7"/>
      <c r="AG116" s="177"/>
      <c r="AH116" s="177"/>
      <c r="AI116" s="177"/>
      <c r="AJ116" s="177"/>
      <c r="AK116" s="177"/>
      <c r="AL116" s="177"/>
      <c r="AM116" s="177"/>
      <c r="AN116" s="177"/>
      <c r="AO116" s="177"/>
      <c r="AP116" s="177"/>
      <c r="AQ116" s="177"/>
      <c r="AR116" s="177"/>
      <c r="AS116" s="177"/>
      <c r="AT116" s="177"/>
      <c r="AU116" s="177"/>
      <c r="AV116" s="177"/>
      <c r="AW116" s="177"/>
      <c r="AX116" s="177"/>
      <c r="AY116" s="177"/>
      <c r="AZ116" s="177"/>
      <c r="BA116" s="177"/>
      <c r="BB116" s="177"/>
      <c r="BC116" s="177"/>
      <c r="BD116" s="177"/>
      <c r="BE116" s="177"/>
      <c r="BF116" s="177"/>
      <c r="BG116" s="177"/>
      <c r="BH116" s="177"/>
    </row>
    <row r="117" spans="1:60" outlineLevel="1" x14ac:dyDescent="0.2">
      <c r="A117" s="194"/>
      <c r="B117" s="185"/>
      <c r="C117" s="208" t="s">
        <v>244</v>
      </c>
      <c r="D117" s="188"/>
      <c r="E117" s="191">
        <v>9</v>
      </c>
      <c r="F117" s="193"/>
      <c r="G117" s="196"/>
      <c r="H117" s="177"/>
      <c r="I117" s="177"/>
      <c r="J117" s="177"/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/>
      <c r="AF117" s="177"/>
      <c r="AG117" s="177"/>
      <c r="AH117" s="177"/>
      <c r="AI117" s="177"/>
      <c r="AJ117" s="177"/>
      <c r="AK117" s="177"/>
      <c r="AL117" s="177"/>
      <c r="AM117" s="177"/>
      <c r="AN117" s="177"/>
      <c r="AO117" s="177"/>
      <c r="AP117" s="177"/>
      <c r="AQ117" s="177"/>
      <c r="AR117" s="177"/>
      <c r="AS117" s="177"/>
      <c r="AT117" s="177"/>
      <c r="AU117" s="177"/>
      <c r="AV117" s="177"/>
      <c r="AW117" s="177"/>
      <c r="AX117" s="177"/>
      <c r="AY117" s="177"/>
      <c r="AZ117" s="177"/>
      <c r="BA117" s="177"/>
      <c r="BB117" s="177"/>
      <c r="BC117" s="177"/>
      <c r="BD117" s="177"/>
      <c r="BE117" s="177"/>
      <c r="BF117" s="177"/>
      <c r="BG117" s="177"/>
      <c r="BH117" s="177"/>
    </row>
    <row r="118" spans="1:60" outlineLevel="1" x14ac:dyDescent="0.2">
      <c r="A118" s="194"/>
      <c r="B118" s="185"/>
      <c r="C118" s="208" t="s">
        <v>245</v>
      </c>
      <c r="D118" s="188"/>
      <c r="E118" s="191">
        <v>10.65</v>
      </c>
      <c r="F118" s="193"/>
      <c r="G118" s="196"/>
      <c r="H118" s="177"/>
      <c r="I118" s="177"/>
      <c r="J118" s="177"/>
      <c r="K118" s="177"/>
      <c r="L118" s="177"/>
      <c r="M118" s="177"/>
      <c r="N118" s="177"/>
      <c r="O118" s="177"/>
      <c r="P118" s="177"/>
      <c r="Q118" s="177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  <c r="AF118" s="177"/>
      <c r="AG118" s="177"/>
      <c r="AH118" s="177"/>
      <c r="AI118" s="177"/>
      <c r="AJ118" s="177"/>
      <c r="AK118" s="177"/>
      <c r="AL118" s="177"/>
      <c r="AM118" s="177"/>
      <c r="AN118" s="177"/>
      <c r="AO118" s="177"/>
      <c r="AP118" s="177"/>
      <c r="AQ118" s="177"/>
      <c r="AR118" s="177"/>
      <c r="AS118" s="177"/>
      <c r="AT118" s="177"/>
      <c r="AU118" s="177"/>
      <c r="AV118" s="177"/>
      <c r="AW118" s="177"/>
      <c r="AX118" s="177"/>
      <c r="AY118" s="177"/>
      <c r="AZ118" s="177"/>
      <c r="BA118" s="177"/>
      <c r="BB118" s="177"/>
      <c r="BC118" s="177"/>
      <c r="BD118" s="177"/>
      <c r="BE118" s="177"/>
      <c r="BF118" s="177"/>
      <c r="BG118" s="177"/>
      <c r="BH118" s="177"/>
    </row>
    <row r="119" spans="1:60" ht="22.5" outlineLevel="1" x14ac:dyDescent="0.2">
      <c r="A119" s="194"/>
      <c r="B119" s="185"/>
      <c r="C119" s="208" t="s">
        <v>246</v>
      </c>
      <c r="D119" s="188"/>
      <c r="E119" s="191">
        <v>40.14</v>
      </c>
      <c r="F119" s="193"/>
      <c r="G119" s="196"/>
      <c r="H119" s="177"/>
      <c r="I119" s="177"/>
      <c r="J119" s="177"/>
      <c r="K119" s="177"/>
      <c r="L119" s="177"/>
      <c r="M119" s="177"/>
      <c r="N119" s="177"/>
      <c r="O119" s="177"/>
      <c r="P119" s="177"/>
      <c r="Q119" s="177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/>
      <c r="AF119" s="177"/>
      <c r="AG119" s="177"/>
      <c r="AH119" s="177"/>
      <c r="AI119" s="177"/>
      <c r="AJ119" s="177"/>
      <c r="AK119" s="177"/>
      <c r="AL119" s="177"/>
      <c r="AM119" s="177"/>
      <c r="AN119" s="177"/>
      <c r="AO119" s="177"/>
      <c r="AP119" s="177"/>
      <c r="AQ119" s="177"/>
      <c r="AR119" s="177"/>
      <c r="AS119" s="177"/>
      <c r="AT119" s="177"/>
      <c r="AU119" s="177"/>
      <c r="AV119" s="177"/>
      <c r="AW119" s="177"/>
      <c r="AX119" s="177"/>
      <c r="AY119" s="177"/>
      <c r="AZ119" s="177"/>
      <c r="BA119" s="177"/>
      <c r="BB119" s="177"/>
      <c r="BC119" s="177"/>
      <c r="BD119" s="177"/>
      <c r="BE119" s="177"/>
      <c r="BF119" s="177"/>
      <c r="BG119" s="177"/>
      <c r="BH119" s="177"/>
    </row>
    <row r="120" spans="1:60" outlineLevel="1" x14ac:dyDescent="0.2">
      <c r="A120" s="194"/>
      <c r="B120" s="185"/>
      <c r="C120" s="208" t="s">
        <v>247</v>
      </c>
      <c r="D120" s="188"/>
      <c r="E120" s="191">
        <v>1.24</v>
      </c>
      <c r="F120" s="193"/>
      <c r="G120" s="196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  <c r="AF120" s="177"/>
      <c r="AG120" s="177"/>
      <c r="AH120" s="177"/>
      <c r="AI120" s="177"/>
      <c r="AJ120" s="177"/>
      <c r="AK120" s="177"/>
      <c r="AL120" s="177"/>
      <c r="AM120" s="177"/>
      <c r="AN120" s="177"/>
      <c r="AO120" s="177"/>
      <c r="AP120" s="177"/>
      <c r="AQ120" s="177"/>
      <c r="AR120" s="177"/>
      <c r="AS120" s="177"/>
      <c r="AT120" s="177"/>
      <c r="AU120" s="177"/>
      <c r="AV120" s="177"/>
      <c r="AW120" s="177"/>
      <c r="AX120" s="177"/>
      <c r="AY120" s="177"/>
      <c r="AZ120" s="177"/>
      <c r="BA120" s="177"/>
      <c r="BB120" s="177"/>
      <c r="BC120" s="177"/>
      <c r="BD120" s="177"/>
      <c r="BE120" s="177"/>
      <c r="BF120" s="177"/>
      <c r="BG120" s="177"/>
      <c r="BH120" s="177"/>
    </row>
    <row r="121" spans="1:60" outlineLevel="1" x14ac:dyDescent="0.2">
      <c r="A121" s="194"/>
      <c r="B121" s="185"/>
      <c r="C121" s="208" t="s">
        <v>248</v>
      </c>
      <c r="D121" s="188"/>
      <c r="E121" s="191">
        <v>33.18</v>
      </c>
      <c r="F121" s="193"/>
      <c r="G121" s="196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</row>
    <row r="122" spans="1:60" ht="22.5" outlineLevel="1" x14ac:dyDescent="0.2">
      <c r="A122" s="194">
        <v>44</v>
      </c>
      <c r="B122" s="185" t="s">
        <v>251</v>
      </c>
      <c r="C122" s="207" t="s">
        <v>252</v>
      </c>
      <c r="D122" s="187" t="s">
        <v>220</v>
      </c>
      <c r="E122" s="190">
        <v>85.05</v>
      </c>
      <c r="F122" s="193">
        <v>0</v>
      </c>
      <c r="G122" s="196">
        <f>E122*F122</f>
        <v>0</v>
      </c>
      <c r="H122" s="177"/>
      <c r="I122" s="177"/>
      <c r="J122" s="177"/>
      <c r="K122" s="177"/>
      <c r="L122" s="177"/>
      <c r="M122" s="177"/>
      <c r="N122" s="177"/>
      <c r="O122" s="177"/>
      <c r="P122" s="177"/>
      <c r="Q122" s="177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77"/>
      <c r="AE122" s="177"/>
      <c r="AF122" s="177"/>
      <c r="AG122" s="177"/>
      <c r="AH122" s="177"/>
      <c r="AI122" s="177"/>
      <c r="AJ122" s="177"/>
      <c r="AK122" s="177"/>
      <c r="AL122" s="177"/>
      <c r="AM122" s="177"/>
      <c r="AN122" s="177"/>
      <c r="AO122" s="177"/>
      <c r="AP122" s="177"/>
      <c r="AQ122" s="177"/>
      <c r="AR122" s="177"/>
      <c r="AS122" s="177"/>
      <c r="AT122" s="177"/>
      <c r="AU122" s="177"/>
      <c r="AV122" s="177"/>
      <c r="AW122" s="177"/>
      <c r="AX122" s="177"/>
      <c r="AY122" s="177"/>
      <c r="AZ122" s="177"/>
      <c r="BA122" s="177"/>
      <c r="BB122" s="177"/>
      <c r="BC122" s="177"/>
      <c r="BD122" s="177"/>
      <c r="BE122" s="177"/>
      <c r="BF122" s="177"/>
      <c r="BG122" s="177"/>
      <c r="BH122" s="177"/>
    </row>
    <row r="123" spans="1:60" outlineLevel="1" x14ac:dyDescent="0.2">
      <c r="A123" s="194"/>
      <c r="B123" s="185"/>
      <c r="C123" s="208" t="s">
        <v>253</v>
      </c>
      <c r="D123" s="188"/>
      <c r="E123" s="191">
        <v>6.8</v>
      </c>
      <c r="F123" s="193"/>
      <c r="G123" s="196"/>
      <c r="H123" s="177"/>
      <c r="I123" s="177"/>
      <c r="J123" s="177"/>
      <c r="K123" s="177"/>
      <c r="L123" s="177"/>
      <c r="M123" s="177"/>
      <c r="N123" s="177"/>
      <c r="O123" s="177"/>
      <c r="P123" s="177"/>
      <c r="Q123" s="177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7"/>
      <c r="AE123" s="177"/>
      <c r="AF123" s="177"/>
      <c r="AG123" s="177"/>
      <c r="AH123" s="177"/>
      <c r="AI123" s="177"/>
      <c r="AJ123" s="177"/>
      <c r="AK123" s="177"/>
      <c r="AL123" s="177"/>
      <c r="AM123" s="177"/>
      <c r="AN123" s="177"/>
      <c r="AO123" s="177"/>
      <c r="AP123" s="177"/>
      <c r="AQ123" s="177"/>
      <c r="AR123" s="177"/>
      <c r="AS123" s="177"/>
      <c r="AT123" s="177"/>
      <c r="AU123" s="177"/>
      <c r="AV123" s="177"/>
      <c r="AW123" s="177"/>
      <c r="AX123" s="177"/>
      <c r="AY123" s="177"/>
      <c r="AZ123" s="177"/>
      <c r="BA123" s="177"/>
      <c r="BB123" s="177"/>
      <c r="BC123" s="177"/>
      <c r="BD123" s="177"/>
      <c r="BE123" s="177"/>
      <c r="BF123" s="177"/>
      <c r="BG123" s="177"/>
      <c r="BH123" s="177"/>
    </row>
    <row r="124" spans="1:60" outlineLevel="1" x14ac:dyDescent="0.2">
      <c r="A124" s="194"/>
      <c r="B124" s="185"/>
      <c r="C124" s="208" t="s">
        <v>254</v>
      </c>
      <c r="D124" s="188"/>
      <c r="E124" s="191">
        <v>6.9</v>
      </c>
      <c r="F124" s="193"/>
      <c r="G124" s="196"/>
      <c r="H124" s="177"/>
      <c r="I124" s="177"/>
      <c r="J124" s="177"/>
      <c r="K124" s="177"/>
      <c r="L124" s="177"/>
      <c r="M124" s="177"/>
      <c r="N124" s="177"/>
      <c r="O124" s="177"/>
      <c r="P124" s="177"/>
      <c r="Q124" s="177"/>
      <c r="R124" s="177"/>
      <c r="S124" s="177"/>
      <c r="T124" s="177"/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7"/>
      <c r="AE124" s="177"/>
      <c r="AF124" s="177"/>
      <c r="AG124" s="177"/>
      <c r="AH124" s="177"/>
      <c r="AI124" s="177"/>
      <c r="AJ124" s="177"/>
      <c r="AK124" s="177"/>
      <c r="AL124" s="177"/>
      <c r="AM124" s="177"/>
      <c r="AN124" s="177"/>
      <c r="AO124" s="177"/>
      <c r="AP124" s="177"/>
      <c r="AQ124" s="177"/>
      <c r="AR124" s="177"/>
      <c r="AS124" s="177"/>
      <c r="AT124" s="177"/>
      <c r="AU124" s="177"/>
      <c r="AV124" s="177"/>
      <c r="AW124" s="177"/>
      <c r="AX124" s="177"/>
      <c r="AY124" s="177"/>
      <c r="AZ124" s="177"/>
      <c r="BA124" s="177"/>
      <c r="BB124" s="177"/>
      <c r="BC124" s="177"/>
      <c r="BD124" s="177"/>
      <c r="BE124" s="177"/>
      <c r="BF124" s="177"/>
      <c r="BG124" s="177"/>
      <c r="BH124" s="177"/>
    </row>
    <row r="125" spans="1:60" outlineLevel="1" x14ac:dyDescent="0.2">
      <c r="A125" s="194"/>
      <c r="B125" s="185"/>
      <c r="C125" s="208" t="s">
        <v>255</v>
      </c>
      <c r="D125" s="188"/>
      <c r="E125" s="191">
        <v>10.4</v>
      </c>
      <c r="F125" s="193"/>
      <c r="G125" s="196"/>
      <c r="H125" s="177"/>
      <c r="I125" s="177"/>
      <c r="J125" s="177"/>
      <c r="K125" s="177"/>
      <c r="L125" s="177"/>
      <c r="M125" s="177"/>
      <c r="N125" s="177"/>
      <c r="O125" s="177"/>
      <c r="P125" s="177"/>
      <c r="Q125" s="177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  <c r="AB125" s="177"/>
      <c r="AC125" s="177"/>
      <c r="AD125" s="177"/>
      <c r="AE125" s="177"/>
      <c r="AF125" s="177"/>
      <c r="AG125" s="177"/>
      <c r="AH125" s="177"/>
      <c r="AI125" s="177"/>
      <c r="AJ125" s="177"/>
      <c r="AK125" s="177"/>
      <c r="AL125" s="177"/>
      <c r="AM125" s="177"/>
      <c r="AN125" s="177"/>
      <c r="AO125" s="177"/>
      <c r="AP125" s="177"/>
      <c r="AQ125" s="177"/>
      <c r="AR125" s="177"/>
      <c r="AS125" s="177"/>
      <c r="AT125" s="177"/>
      <c r="AU125" s="177"/>
      <c r="AV125" s="177"/>
      <c r="AW125" s="177"/>
      <c r="AX125" s="177"/>
      <c r="AY125" s="177"/>
      <c r="AZ125" s="177"/>
      <c r="BA125" s="177"/>
      <c r="BB125" s="177"/>
      <c r="BC125" s="177"/>
      <c r="BD125" s="177"/>
      <c r="BE125" s="177"/>
      <c r="BF125" s="177"/>
      <c r="BG125" s="177"/>
      <c r="BH125" s="177"/>
    </row>
    <row r="126" spans="1:60" ht="22.5" outlineLevel="1" x14ac:dyDescent="0.2">
      <c r="A126" s="194"/>
      <c r="B126" s="185"/>
      <c r="C126" s="208" t="s">
        <v>256</v>
      </c>
      <c r="D126" s="188"/>
      <c r="E126" s="191">
        <v>25.95</v>
      </c>
      <c r="F126" s="193"/>
      <c r="G126" s="196"/>
      <c r="H126" s="177"/>
      <c r="I126" s="177"/>
      <c r="J126" s="177"/>
      <c r="K126" s="177"/>
      <c r="L126" s="177"/>
      <c r="M126" s="177"/>
      <c r="N126" s="177"/>
      <c r="O126" s="177"/>
      <c r="P126" s="177"/>
      <c r="Q126" s="177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77"/>
      <c r="AE126" s="177"/>
      <c r="AF126" s="177"/>
      <c r="AG126" s="177"/>
      <c r="AH126" s="177"/>
      <c r="AI126" s="177"/>
      <c r="AJ126" s="177"/>
      <c r="AK126" s="177"/>
      <c r="AL126" s="177"/>
      <c r="AM126" s="177"/>
      <c r="AN126" s="177"/>
      <c r="AO126" s="177"/>
      <c r="AP126" s="177"/>
      <c r="AQ126" s="177"/>
      <c r="AR126" s="177"/>
      <c r="AS126" s="177"/>
      <c r="AT126" s="177"/>
      <c r="AU126" s="177"/>
      <c r="AV126" s="177"/>
      <c r="AW126" s="177"/>
      <c r="AX126" s="177"/>
      <c r="AY126" s="177"/>
      <c r="AZ126" s="177"/>
      <c r="BA126" s="177"/>
      <c r="BB126" s="177"/>
      <c r="BC126" s="177"/>
      <c r="BD126" s="177"/>
      <c r="BE126" s="177"/>
      <c r="BF126" s="177"/>
      <c r="BG126" s="177"/>
      <c r="BH126" s="177"/>
    </row>
    <row r="127" spans="1:60" outlineLevel="1" x14ac:dyDescent="0.2">
      <c r="A127" s="194"/>
      <c r="B127" s="185"/>
      <c r="C127" s="208" t="s">
        <v>257</v>
      </c>
      <c r="D127" s="188"/>
      <c r="E127" s="191">
        <v>35</v>
      </c>
      <c r="F127" s="193"/>
      <c r="G127" s="196"/>
      <c r="H127" s="177"/>
      <c r="I127" s="177"/>
      <c r="J127" s="177"/>
      <c r="K127" s="177"/>
      <c r="L127" s="177"/>
      <c r="M127" s="177"/>
      <c r="N127" s="177"/>
      <c r="O127" s="177"/>
      <c r="P127" s="177"/>
      <c r="Q127" s="177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  <c r="AH127" s="177"/>
      <c r="AI127" s="177"/>
      <c r="AJ127" s="177"/>
      <c r="AK127" s="177"/>
      <c r="AL127" s="177"/>
      <c r="AM127" s="177"/>
      <c r="AN127" s="177"/>
      <c r="AO127" s="177"/>
      <c r="AP127" s="177"/>
      <c r="AQ127" s="177"/>
      <c r="AR127" s="177"/>
      <c r="AS127" s="177"/>
      <c r="AT127" s="177"/>
      <c r="AU127" s="177"/>
      <c r="AV127" s="177"/>
      <c r="AW127" s="177"/>
      <c r="AX127" s="177"/>
      <c r="AY127" s="177"/>
      <c r="AZ127" s="177"/>
      <c r="BA127" s="177"/>
      <c r="BB127" s="177"/>
      <c r="BC127" s="177"/>
      <c r="BD127" s="177"/>
      <c r="BE127" s="177"/>
      <c r="BF127" s="177"/>
      <c r="BG127" s="177"/>
      <c r="BH127" s="177"/>
    </row>
    <row r="128" spans="1:60" outlineLevel="1" x14ac:dyDescent="0.2">
      <c r="A128" s="194">
        <v>45</v>
      </c>
      <c r="B128" s="185" t="s">
        <v>258</v>
      </c>
      <c r="C128" s="207" t="s">
        <v>259</v>
      </c>
      <c r="D128" s="187" t="s">
        <v>125</v>
      </c>
      <c r="E128" s="190">
        <v>0.64354999999999996</v>
      </c>
      <c r="F128" s="193">
        <v>0</v>
      </c>
      <c r="G128" s="196">
        <f>E128*F128</f>
        <v>0</v>
      </c>
      <c r="H128" s="177"/>
      <c r="I128" s="177"/>
      <c r="J128" s="177"/>
      <c r="K128" s="177"/>
      <c r="L128" s="177"/>
      <c r="M128" s="177"/>
      <c r="N128" s="177"/>
      <c r="O128" s="177"/>
      <c r="P128" s="177"/>
      <c r="Q128" s="177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7"/>
      <c r="AE128" s="177"/>
      <c r="AF128" s="177"/>
      <c r="AG128" s="177"/>
      <c r="AH128" s="177"/>
      <c r="AI128" s="177"/>
      <c r="AJ128" s="177"/>
      <c r="AK128" s="177"/>
      <c r="AL128" s="177"/>
      <c r="AM128" s="177"/>
      <c r="AN128" s="177"/>
      <c r="AO128" s="177"/>
      <c r="AP128" s="177"/>
      <c r="AQ128" s="177"/>
      <c r="AR128" s="177"/>
      <c r="AS128" s="177"/>
      <c r="AT128" s="177"/>
      <c r="AU128" s="177"/>
      <c r="AV128" s="177"/>
      <c r="AW128" s="177"/>
      <c r="AX128" s="177"/>
      <c r="AY128" s="177"/>
      <c r="AZ128" s="177"/>
      <c r="BA128" s="177"/>
      <c r="BB128" s="177"/>
      <c r="BC128" s="177"/>
      <c r="BD128" s="177"/>
      <c r="BE128" s="177"/>
      <c r="BF128" s="177"/>
      <c r="BG128" s="177"/>
      <c r="BH128" s="177"/>
    </row>
    <row r="129" spans="1:60" x14ac:dyDescent="0.2">
      <c r="A129" s="195" t="s">
        <v>110</v>
      </c>
      <c r="B129" s="186" t="s">
        <v>86</v>
      </c>
      <c r="C129" s="209" t="s">
        <v>87</v>
      </c>
      <c r="D129" s="189"/>
      <c r="E129" s="192"/>
      <c r="F129" s="252">
        <f>SUM(G130:G136)</f>
        <v>0</v>
      </c>
      <c r="G129" s="253"/>
    </row>
    <row r="130" spans="1:60" outlineLevel="1" x14ac:dyDescent="0.2">
      <c r="A130" s="194">
        <v>46</v>
      </c>
      <c r="B130" s="185" t="s">
        <v>260</v>
      </c>
      <c r="C130" s="207" t="s">
        <v>261</v>
      </c>
      <c r="D130" s="187" t="s">
        <v>129</v>
      </c>
      <c r="E130" s="190">
        <v>33.299999999999997</v>
      </c>
      <c r="F130" s="193">
        <v>0</v>
      </c>
      <c r="G130" s="196">
        <f>E130*F130</f>
        <v>0</v>
      </c>
      <c r="H130" s="177"/>
      <c r="I130" s="177"/>
      <c r="J130" s="177"/>
      <c r="K130" s="177"/>
      <c r="L130" s="177"/>
      <c r="M130" s="177"/>
      <c r="N130" s="177"/>
      <c r="O130" s="177"/>
      <c r="P130" s="177"/>
      <c r="Q130" s="177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7"/>
      <c r="AE130" s="177"/>
      <c r="AF130" s="177"/>
      <c r="AG130" s="177"/>
      <c r="AH130" s="177"/>
      <c r="AI130" s="177"/>
      <c r="AJ130" s="177"/>
      <c r="AK130" s="177"/>
      <c r="AL130" s="177"/>
      <c r="AM130" s="177"/>
      <c r="AN130" s="177"/>
      <c r="AO130" s="177"/>
      <c r="AP130" s="177"/>
      <c r="AQ130" s="177"/>
      <c r="AR130" s="177"/>
      <c r="AS130" s="177"/>
      <c r="AT130" s="177"/>
      <c r="AU130" s="177"/>
      <c r="AV130" s="177"/>
      <c r="AW130" s="177"/>
      <c r="AX130" s="177"/>
      <c r="AY130" s="177"/>
      <c r="AZ130" s="177"/>
      <c r="BA130" s="177"/>
      <c r="BB130" s="177"/>
      <c r="BC130" s="177"/>
      <c r="BD130" s="177"/>
      <c r="BE130" s="177"/>
      <c r="BF130" s="177"/>
      <c r="BG130" s="177"/>
      <c r="BH130" s="177"/>
    </row>
    <row r="131" spans="1:60" outlineLevel="1" x14ac:dyDescent="0.2">
      <c r="A131" s="194"/>
      <c r="B131" s="185"/>
      <c r="C131" s="208" t="s">
        <v>234</v>
      </c>
      <c r="D131" s="188"/>
      <c r="E131" s="191">
        <v>33.299999999999997</v>
      </c>
      <c r="F131" s="193"/>
      <c r="G131" s="196"/>
      <c r="H131" s="177"/>
      <c r="I131" s="177"/>
      <c r="J131" s="177"/>
      <c r="K131" s="177"/>
      <c r="L131" s="177"/>
      <c r="M131" s="177"/>
      <c r="N131" s="177"/>
      <c r="O131" s="177"/>
      <c r="P131" s="177"/>
      <c r="Q131" s="177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7"/>
      <c r="AE131" s="177"/>
      <c r="AF131" s="177"/>
      <c r="AG131" s="177"/>
      <c r="AH131" s="177"/>
      <c r="AI131" s="177"/>
      <c r="AJ131" s="177"/>
      <c r="AK131" s="177"/>
      <c r="AL131" s="177"/>
      <c r="AM131" s="177"/>
      <c r="AN131" s="177"/>
      <c r="AO131" s="177"/>
      <c r="AP131" s="177"/>
      <c r="AQ131" s="177"/>
      <c r="AR131" s="177"/>
      <c r="AS131" s="177"/>
      <c r="AT131" s="177"/>
      <c r="AU131" s="177"/>
      <c r="AV131" s="177"/>
      <c r="AW131" s="177"/>
      <c r="AX131" s="177"/>
      <c r="AY131" s="177"/>
      <c r="AZ131" s="177"/>
      <c r="BA131" s="177"/>
      <c r="BB131" s="177"/>
      <c r="BC131" s="177"/>
      <c r="BD131" s="177"/>
      <c r="BE131" s="177"/>
      <c r="BF131" s="177"/>
      <c r="BG131" s="177"/>
      <c r="BH131" s="177"/>
    </row>
    <row r="132" spans="1:60" outlineLevel="1" x14ac:dyDescent="0.2">
      <c r="A132" s="194">
        <v>47</v>
      </c>
      <c r="B132" s="185" t="s">
        <v>262</v>
      </c>
      <c r="C132" s="207" t="s">
        <v>263</v>
      </c>
      <c r="D132" s="187" t="s">
        <v>129</v>
      </c>
      <c r="E132" s="190">
        <v>33.299999999999997</v>
      </c>
      <c r="F132" s="193">
        <v>0</v>
      </c>
      <c r="G132" s="196">
        <f>E132*F132</f>
        <v>0</v>
      </c>
      <c r="H132" s="177"/>
      <c r="I132" s="177"/>
      <c r="J132" s="177"/>
      <c r="K132" s="177"/>
      <c r="L132" s="177"/>
      <c r="M132" s="177"/>
      <c r="N132" s="177"/>
      <c r="O132" s="177"/>
      <c r="P132" s="177"/>
      <c r="Q132" s="177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77"/>
      <c r="AE132" s="177"/>
      <c r="AF132" s="177"/>
      <c r="AG132" s="177"/>
      <c r="AH132" s="177"/>
      <c r="AI132" s="177"/>
      <c r="AJ132" s="177"/>
      <c r="AK132" s="177"/>
      <c r="AL132" s="177"/>
      <c r="AM132" s="177"/>
      <c r="AN132" s="177"/>
      <c r="AO132" s="177"/>
      <c r="AP132" s="177"/>
      <c r="AQ132" s="177"/>
      <c r="AR132" s="177"/>
      <c r="AS132" s="177"/>
      <c r="AT132" s="177"/>
      <c r="AU132" s="177"/>
      <c r="AV132" s="177"/>
      <c r="AW132" s="177"/>
      <c r="AX132" s="177"/>
      <c r="AY132" s="177"/>
      <c r="AZ132" s="177"/>
      <c r="BA132" s="177"/>
      <c r="BB132" s="177"/>
      <c r="BC132" s="177"/>
      <c r="BD132" s="177"/>
      <c r="BE132" s="177"/>
      <c r="BF132" s="177"/>
      <c r="BG132" s="177"/>
      <c r="BH132" s="177"/>
    </row>
    <row r="133" spans="1:60" outlineLevel="1" x14ac:dyDescent="0.2">
      <c r="A133" s="194"/>
      <c r="B133" s="185"/>
      <c r="C133" s="208" t="s">
        <v>234</v>
      </c>
      <c r="D133" s="188"/>
      <c r="E133" s="191">
        <v>33.299999999999997</v>
      </c>
      <c r="F133" s="193"/>
      <c r="G133" s="196"/>
      <c r="H133" s="177"/>
      <c r="I133" s="177"/>
      <c r="J133" s="177"/>
      <c r="K133" s="177"/>
      <c r="L133" s="177"/>
      <c r="M133" s="177"/>
      <c r="N133" s="177"/>
      <c r="O133" s="177"/>
      <c r="P133" s="177"/>
      <c r="Q133" s="177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7"/>
      <c r="AE133" s="177"/>
      <c r="AF133" s="177"/>
      <c r="AG133" s="177"/>
      <c r="AH133" s="177"/>
      <c r="AI133" s="177"/>
      <c r="AJ133" s="177"/>
      <c r="AK133" s="177"/>
      <c r="AL133" s="177"/>
      <c r="AM133" s="177"/>
      <c r="AN133" s="177"/>
      <c r="AO133" s="177"/>
      <c r="AP133" s="177"/>
      <c r="AQ133" s="177"/>
      <c r="AR133" s="177"/>
      <c r="AS133" s="177"/>
      <c r="AT133" s="177"/>
      <c r="AU133" s="177"/>
      <c r="AV133" s="177"/>
      <c r="AW133" s="177"/>
      <c r="AX133" s="177"/>
      <c r="AY133" s="177"/>
      <c r="AZ133" s="177"/>
      <c r="BA133" s="177"/>
      <c r="BB133" s="177"/>
      <c r="BC133" s="177"/>
      <c r="BD133" s="177"/>
      <c r="BE133" s="177"/>
      <c r="BF133" s="177"/>
      <c r="BG133" s="177"/>
      <c r="BH133" s="177"/>
    </row>
    <row r="134" spans="1:60" outlineLevel="1" x14ac:dyDescent="0.2">
      <c r="A134" s="194">
        <v>48</v>
      </c>
      <c r="B134" s="185" t="s">
        <v>264</v>
      </c>
      <c r="C134" s="207" t="s">
        <v>265</v>
      </c>
      <c r="D134" s="187" t="s">
        <v>113</v>
      </c>
      <c r="E134" s="190">
        <v>2.7972000000000001</v>
      </c>
      <c r="F134" s="193">
        <v>0</v>
      </c>
      <c r="G134" s="196">
        <f>E134*F134</f>
        <v>0</v>
      </c>
      <c r="H134" s="177"/>
      <c r="I134" s="177"/>
      <c r="J134" s="177"/>
      <c r="K134" s="177"/>
      <c r="L134" s="177"/>
      <c r="M134" s="177"/>
      <c r="N134" s="177"/>
      <c r="O134" s="177"/>
      <c r="P134" s="177"/>
      <c r="Q134" s="177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  <c r="AF134" s="177"/>
      <c r="AG134" s="177"/>
      <c r="AH134" s="177"/>
      <c r="AI134" s="177"/>
      <c r="AJ134" s="177"/>
      <c r="AK134" s="177"/>
      <c r="AL134" s="177"/>
      <c r="AM134" s="177"/>
      <c r="AN134" s="177"/>
      <c r="AO134" s="177"/>
      <c r="AP134" s="177"/>
      <c r="AQ134" s="177"/>
      <c r="AR134" s="177"/>
      <c r="AS134" s="177"/>
      <c r="AT134" s="177"/>
      <c r="AU134" s="177"/>
      <c r="AV134" s="177"/>
      <c r="AW134" s="177"/>
      <c r="AX134" s="177"/>
      <c r="AY134" s="177"/>
      <c r="AZ134" s="177"/>
      <c r="BA134" s="177"/>
      <c r="BB134" s="177"/>
      <c r="BC134" s="177"/>
      <c r="BD134" s="177"/>
      <c r="BE134" s="177"/>
      <c r="BF134" s="177"/>
      <c r="BG134" s="177"/>
      <c r="BH134" s="177"/>
    </row>
    <row r="135" spans="1:60" outlineLevel="1" x14ac:dyDescent="0.2">
      <c r="A135" s="194"/>
      <c r="B135" s="185"/>
      <c r="C135" s="208" t="s">
        <v>266</v>
      </c>
      <c r="D135" s="188"/>
      <c r="E135" s="191">
        <v>2.7972000000000001</v>
      </c>
      <c r="F135" s="193"/>
      <c r="G135" s="196"/>
      <c r="H135" s="177"/>
      <c r="I135" s="177"/>
      <c r="J135" s="177"/>
      <c r="K135" s="177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7"/>
      <c r="BH135" s="177"/>
    </row>
    <row r="136" spans="1:60" outlineLevel="1" x14ac:dyDescent="0.2">
      <c r="A136" s="194">
        <v>49</v>
      </c>
      <c r="B136" s="185" t="s">
        <v>267</v>
      </c>
      <c r="C136" s="207" t="s">
        <v>268</v>
      </c>
      <c r="D136" s="187" t="s">
        <v>125</v>
      </c>
      <c r="E136" s="190">
        <v>5.5939999999999997E-2</v>
      </c>
      <c r="F136" s="193">
        <v>0</v>
      </c>
      <c r="G136" s="196">
        <f>E136*F136</f>
        <v>0</v>
      </c>
      <c r="H136" s="177"/>
      <c r="I136" s="177"/>
      <c r="J136" s="177"/>
      <c r="K136" s="177"/>
      <c r="L136" s="177"/>
      <c r="M136" s="177"/>
      <c r="N136" s="177"/>
      <c r="O136" s="177"/>
      <c r="P136" s="177"/>
      <c r="Q136" s="177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/>
      <c r="AF136" s="177"/>
      <c r="AG136" s="177"/>
      <c r="AH136" s="177"/>
      <c r="AI136" s="177"/>
      <c r="AJ136" s="177"/>
      <c r="AK136" s="177"/>
      <c r="AL136" s="177"/>
      <c r="AM136" s="177"/>
      <c r="AN136" s="177"/>
      <c r="AO136" s="177"/>
      <c r="AP136" s="177"/>
      <c r="AQ136" s="177"/>
      <c r="AR136" s="177"/>
      <c r="AS136" s="177"/>
      <c r="AT136" s="177"/>
      <c r="AU136" s="177"/>
      <c r="AV136" s="177"/>
      <c r="AW136" s="177"/>
      <c r="AX136" s="177"/>
      <c r="AY136" s="177"/>
      <c r="AZ136" s="177"/>
      <c r="BA136" s="177"/>
      <c r="BB136" s="177"/>
      <c r="BC136" s="177"/>
      <c r="BD136" s="177"/>
      <c r="BE136" s="177"/>
      <c r="BF136" s="177"/>
      <c r="BG136" s="177"/>
      <c r="BH136" s="177"/>
    </row>
    <row r="137" spans="1:60" x14ac:dyDescent="0.2">
      <c r="A137" s="195" t="s">
        <v>110</v>
      </c>
      <c r="B137" s="186" t="s">
        <v>88</v>
      </c>
      <c r="C137" s="209" t="s">
        <v>89</v>
      </c>
      <c r="D137" s="189"/>
      <c r="E137" s="192"/>
      <c r="F137" s="252">
        <f>SUM(G138:G138)</f>
        <v>0</v>
      </c>
      <c r="G137" s="253"/>
    </row>
    <row r="138" spans="1:60" ht="22.5" outlineLevel="1" x14ac:dyDescent="0.2">
      <c r="A138" s="194">
        <v>50</v>
      </c>
      <c r="B138" s="185" t="s">
        <v>269</v>
      </c>
      <c r="C138" s="207" t="s">
        <v>270</v>
      </c>
      <c r="D138" s="187" t="s">
        <v>271</v>
      </c>
      <c r="E138" s="190">
        <v>1</v>
      </c>
      <c r="F138" s="193">
        <v>0</v>
      </c>
      <c r="G138" s="196">
        <f>E138*F138</f>
        <v>0</v>
      </c>
      <c r="H138" s="177"/>
      <c r="I138" s="177"/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77"/>
      <c r="AE138" s="177"/>
      <c r="AF138" s="177"/>
      <c r="AG138" s="177"/>
      <c r="AH138" s="177"/>
      <c r="AI138" s="177"/>
      <c r="AJ138" s="177"/>
      <c r="AK138" s="177"/>
      <c r="AL138" s="177"/>
      <c r="AM138" s="177"/>
      <c r="AN138" s="177"/>
      <c r="AO138" s="177"/>
      <c r="AP138" s="177"/>
      <c r="AQ138" s="177"/>
      <c r="AR138" s="177"/>
      <c r="AS138" s="177"/>
      <c r="AT138" s="177"/>
      <c r="AU138" s="177"/>
      <c r="AV138" s="177"/>
      <c r="AW138" s="177"/>
      <c r="AX138" s="177"/>
      <c r="AY138" s="177"/>
      <c r="AZ138" s="177"/>
      <c r="BA138" s="177"/>
      <c r="BB138" s="177"/>
      <c r="BC138" s="177"/>
      <c r="BD138" s="177"/>
      <c r="BE138" s="177"/>
      <c r="BF138" s="177"/>
      <c r="BG138" s="177"/>
      <c r="BH138" s="177"/>
    </row>
    <row r="139" spans="1:60" x14ac:dyDescent="0.2">
      <c r="A139" s="195" t="s">
        <v>110</v>
      </c>
      <c r="B139" s="186" t="s">
        <v>90</v>
      </c>
      <c r="C139" s="209" t="s">
        <v>91</v>
      </c>
      <c r="D139" s="189"/>
      <c r="E139" s="192"/>
      <c r="F139" s="252">
        <f>SUM(G140:G140)</f>
        <v>0</v>
      </c>
      <c r="G139" s="253"/>
    </row>
    <row r="140" spans="1:60" outlineLevel="1" x14ac:dyDescent="0.2">
      <c r="A140" s="194">
        <v>51</v>
      </c>
      <c r="B140" s="185" t="s">
        <v>272</v>
      </c>
      <c r="C140" s="207" t="s">
        <v>273</v>
      </c>
      <c r="D140" s="187" t="s">
        <v>271</v>
      </c>
      <c r="E140" s="190">
        <v>1</v>
      </c>
      <c r="F140" s="193">
        <v>0</v>
      </c>
      <c r="G140" s="196">
        <f>E140*F140</f>
        <v>0</v>
      </c>
      <c r="H140" s="177"/>
      <c r="I140" s="177"/>
      <c r="J140" s="177"/>
      <c r="K140" s="177"/>
      <c r="L140" s="177"/>
      <c r="M140" s="177"/>
      <c r="N140" s="177"/>
      <c r="O140" s="177"/>
      <c r="P140" s="177"/>
      <c r="Q140" s="177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7"/>
      <c r="AE140" s="177"/>
      <c r="AF140" s="177"/>
      <c r="AG140" s="177"/>
      <c r="AH140" s="177"/>
      <c r="AI140" s="177"/>
      <c r="AJ140" s="177"/>
      <c r="AK140" s="177"/>
      <c r="AL140" s="177"/>
      <c r="AM140" s="177"/>
      <c r="AN140" s="177"/>
      <c r="AO140" s="177"/>
      <c r="AP140" s="177"/>
      <c r="AQ140" s="177"/>
      <c r="AR140" s="177"/>
      <c r="AS140" s="177"/>
      <c r="AT140" s="177"/>
      <c r="AU140" s="177"/>
      <c r="AV140" s="177"/>
      <c r="AW140" s="177"/>
      <c r="AX140" s="177"/>
      <c r="AY140" s="177"/>
      <c r="AZ140" s="177"/>
      <c r="BA140" s="177"/>
      <c r="BB140" s="177"/>
      <c r="BC140" s="177"/>
      <c r="BD140" s="177"/>
      <c r="BE140" s="177"/>
      <c r="BF140" s="177"/>
      <c r="BG140" s="177"/>
      <c r="BH140" s="177"/>
    </row>
    <row r="141" spans="1:60" x14ac:dyDescent="0.2">
      <c r="A141" s="195" t="s">
        <v>110</v>
      </c>
      <c r="B141" s="186" t="s">
        <v>92</v>
      </c>
      <c r="C141" s="209" t="s">
        <v>93</v>
      </c>
      <c r="D141" s="189"/>
      <c r="E141" s="192"/>
      <c r="F141" s="252">
        <f>SUM(G142:G150)</f>
        <v>0</v>
      </c>
      <c r="G141" s="253"/>
    </row>
    <row r="142" spans="1:60" outlineLevel="1" x14ac:dyDescent="0.2">
      <c r="A142" s="194">
        <v>52</v>
      </c>
      <c r="B142" s="185" t="s">
        <v>274</v>
      </c>
      <c r="C142" s="207" t="s">
        <v>275</v>
      </c>
      <c r="D142" s="187" t="s">
        <v>117</v>
      </c>
      <c r="E142" s="190">
        <v>2</v>
      </c>
      <c r="F142" s="193">
        <v>0</v>
      </c>
      <c r="G142" s="196">
        <f t="shared" ref="G142:G147" si="0">E142*F142</f>
        <v>0</v>
      </c>
      <c r="H142" s="177"/>
      <c r="I142" s="177"/>
      <c r="J142" s="177"/>
      <c r="K142" s="177"/>
      <c r="L142" s="177"/>
      <c r="M142" s="177"/>
      <c r="N142" s="177"/>
      <c r="O142" s="177"/>
      <c r="P142" s="177"/>
      <c r="Q142" s="177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77"/>
      <c r="AE142" s="177"/>
      <c r="AF142" s="177"/>
      <c r="AG142" s="177"/>
      <c r="AH142" s="177"/>
      <c r="AI142" s="177"/>
      <c r="AJ142" s="177"/>
      <c r="AK142" s="177"/>
      <c r="AL142" s="177"/>
      <c r="AM142" s="177"/>
      <c r="AN142" s="177"/>
      <c r="AO142" s="177"/>
      <c r="AP142" s="177"/>
      <c r="AQ142" s="177"/>
      <c r="AR142" s="177"/>
      <c r="AS142" s="177"/>
      <c r="AT142" s="177"/>
      <c r="AU142" s="177"/>
      <c r="AV142" s="177"/>
      <c r="AW142" s="177"/>
      <c r="AX142" s="177"/>
      <c r="AY142" s="177"/>
      <c r="AZ142" s="177"/>
      <c r="BA142" s="177"/>
      <c r="BB142" s="177"/>
      <c r="BC142" s="177"/>
      <c r="BD142" s="177"/>
      <c r="BE142" s="177"/>
      <c r="BF142" s="177"/>
      <c r="BG142" s="177"/>
      <c r="BH142" s="177"/>
    </row>
    <row r="143" spans="1:60" ht="22.5" outlineLevel="1" x14ac:dyDescent="0.2">
      <c r="A143" s="194">
        <v>53</v>
      </c>
      <c r="B143" s="185" t="s">
        <v>276</v>
      </c>
      <c r="C143" s="207" t="s">
        <v>277</v>
      </c>
      <c r="D143" s="187" t="s">
        <v>271</v>
      </c>
      <c r="E143" s="190">
        <v>2</v>
      </c>
      <c r="F143" s="193">
        <v>0</v>
      </c>
      <c r="G143" s="196">
        <f t="shared" si="0"/>
        <v>0</v>
      </c>
      <c r="H143" s="177"/>
      <c r="I143" s="177"/>
      <c r="J143" s="177"/>
      <c r="K143" s="177"/>
      <c r="L143" s="177"/>
      <c r="M143" s="177"/>
      <c r="N143" s="177"/>
      <c r="O143" s="177"/>
      <c r="P143" s="177"/>
      <c r="Q143" s="177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7"/>
      <c r="AE143" s="177"/>
      <c r="AF143" s="177"/>
      <c r="AG143" s="177"/>
      <c r="AH143" s="177"/>
      <c r="AI143" s="177"/>
      <c r="AJ143" s="177"/>
      <c r="AK143" s="177"/>
      <c r="AL143" s="177"/>
      <c r="AM143" s="177"/>
      <c r="AN143" s="177"/>
      <c r="AO143" s="177"/>
      <c r="AP143" s="177"/>
      <c r="AQ143" s="177"/>
      <c r="AR143" s="177"/>
      <c r="AS143" s="177"/>
      <c r="AT143" s="177"/>
      <c r="AU143" s="177"/>
      <c r="AV143" s="177"/>
      <c r="AW143" s="177"/>
      <c r="AX143" s="177"/>
      <c r="AY143" s="177"/>
      <c r="AZ143" s="177"/>
      <c r="BA143" s="177"/>
      <c r="BB143" s="177"/>
      <c r="BC143" s="177"/>
      <c r="BD143" s="177"/>
      <c r="BE143" s="177"/>
      <c r="BF143" s="177"/>
      <c r="BG143" s="177"/>
      <c r="BH143" s="177"/>
    </row>
    <row r="144" spans="1:60" ht="22.5" outlineLevel="1" x14ac:dyDescent="0.2">
      <c r="A144" s="194">
        <v>54</v>
      </c>
      <c r="B144" s="185" t="s">
        <v>278</v>
      </c>
      <c r="C144" s="207" t="s">
        <v>279</v>
      </c>
      <c r="D144" s="187" t="s">
        <v>271</v>
      </c>
      <c r="E144" s="190">
        <v>1</v>
      </c>
      <c r="F144" s="193">
        <v>0</v>
      </c>
      <c r="G144" s="196">
        <f t="shared" si="0"/>
        <v>0</v>
      </c>
      <c r="H144" s="177"/>
      <c r="I144" s="177"/>
      <c r="J144" s="177"/>
      <c r="K144" s="177"/>
      <c r="L144" s="177"/>
      <c r="M144" s="177"/>
      <c r="N144" s="177"/>
      <c r="O144" s="177"/>
      <c r="P144" s="177"/>
      <c r="Q144" s="177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7"/>
      <c r="AE144" s="177"/>
      <c r="AF144" s="177"/>
      <c r="AG144" s="177"/>
      <c r="AH144" s="177"/>
      <c r="AI144" s="177"/>
      <c r="AJ144" s="177"/>
      <c r="AK144" s="177"/>
      <c r="AL144" s="177"/>
      <c r="AM144" s="177"/>
      <c r="AN144" s="177"/>
      <c r="AO144" s="177"/>
      <c r="AP144" s="177"/>
      <c r="AQ144" s="177"/>
      <c r="AR144" s="177"/>
      <c r="AS144" s="177"/>
      <c r="AT144" s="177"/>
      <c r="AU144" s="177"/>
      <c r="AV144" s="177"/>
      <c r="AW144" s="177"/>
      <c r="AX144" s="177"/>
      <c r="AY144" s="177"/>
      <c r="AZ144" s="177"/>
      <c r="BA144" s="177"/>
      <c r="BB144" s="177"/>
      <c r="BC144" s="177"/>
      <c r="BD144" s="177"/>
      <c r="BE144" s="177"/>
      <c r="BF144" s="177"/>
      <c r="BG144" s="177"/>
      <c r="BH144" s="177"/>
    </row>
    <row r="145" spans="1:60" ht="22.5" outlineLevel="1" x14ac:dyDescent="0.2">
      <c r="A145" s="194">
        <v>55</v>
      </c>
      <c r="B145" s="185" t="s">
        <v>280</v>
      </c>
      <c r="C145" s="207" t="s">
        <v>281</v>
      </c>
      <c r="D145" s="187" t="s">
        <v>271</v>
      </c>
      <c r="E145" s="190">
        <v>1</v>
      </c>
      <c r="F145" s="193">
        <v>0</v>
      </c>
      <c r="G145" s="196">
        <f t="shared" si="0"/>
        <v>0</v>
      </c>
      <c r="H145" s="177"/>
      <c r="I145" s="177"/>
      <c r="J145" s="177"/>
      <c r="K145" s="177"/>
      <c r="L145" s="177"/>
      <c r="M145" s="177"/>
      <c r="N145" s="177"/>
      <c r="O145" s="177"/>
      <c r="P145" s="177"/>
      <c r="Q145" s="177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77"/>
      <c r="AE145" s="177"/>
      <c r="AF145" s="177"/>
      <c r="AG145" s="177"/>
      <c r="AH145" s="177"/>
      <c r="AI145" s="177"/>
      <c r="AJ145" s="177"/>
      <c r="AK145" s="177"/>
      <c r="AL145" s="177"/>
      <c r="AM145" s="177"/>
      <c r="AN145" s="177"/>
      <c r="AO145" s="177"/>
      <c r="AP145" s="177"/>
      <c r="AQ145" s="177"/>
      <c r="AR145" s="177"/>
      <c r="AS145" s="177"/>
      <c r="AT145" s="177"/>
      <c r="AU145" s="177"/>
      <c r="AV145" s="177"/>
      <c r="AW145" s="177"/>
      <c r="AX145" s="177"/>
      <c r="AY145" s="177"/>
      <c r="AZ145" s="177"/>
      <c r="BA145" s="177"/>
      <c r="BB145" s="177"/>
      <c r="BC145" s="177"/>
      <c r="BD145" s="177"/>
      <c r="BE145" s="177"/>
      <c r="BF145" s="177"/>
      <c r="BG145" s="177"/>
      <c r="BH145" s="177"/>
    </row>
    <row r="146" spans="1:60" ht="22.5" outlineLevel="1" x14ac:dyDescent="0.2">
      <c r="A146" s="194">
        <v>56</v>
      </c>
      <c r="B146" s="185" t="s">
        <v>282</v>
      </c>
      <c r="C146" s="207" t="s">
        <v>283</v>
      </c>
      <c r="D146" s="187" t="s">
        <v>271</v>
      </c>
      <c r="E146" s="190">
        <v>1</v>
      </c>
      <c r="F146" s="193">
        <v>0</v>
      </c>
      <c r="G146" s="196">
        <f t="shared" si="0"/>
        <v>0</v>
      </c>
      <c r="H146" s="177"/>
      <c r="I146" s="177"/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7"/>
      <c r="U146" s="177"/>
      <c r="V146" s="177"/>
      <c r="W146" s="177"/>
      <c r="X146" s="177"/>
      <c r="Y146" s="177"/>
      <c r="Z146" s="177"/>
      <c r="AA146" s="177"/>
      <c r="AB146" s="177"/>
      <c r="AC146" s="177"/>
      <c r="AD146" s="177"/>
      <c r="AE146" s="177"/>
      <c r="AF146" s="177"/>
      <c r="AG146" s="177"/>
      <c r="AH146" s="177"/>
      <c r="AI146" s="177"/>
      <c r="AJ146" s="177"/>
      <c r="AK146" s="177"/>
      <c r="AL146" s="177"/>
      <c r="AM146" s="177"/>
      <c r="AN146" s="177"/>
      <c r="AO146" s="177"/>
      <c r="AP146" s="177"/>
      <c r="AQ146" s="177"/>
      <c r="AR146" s="177"/>
      <c r="AS146" s="177"/>
      <c r="AT146" s="177"/>
      <c r="AU146" s="177"/>
      <c r="AV146" s="177"/>
      <c r="AW146" s="177"/>
      <c r="AX146" s="177"/>
      <c r="AY146" s="177"/>
      <c r="AZ146" s="177"/>
      <c r="BA146" s="177"/>
      <c r="BB146" s="177"/>
      <c r="BC146" s="177"/>
      <c r="BD146" s="177"/>
      <c r="BE146" s="177"/>
      <c r="BF146" s="177"/>
      <c r="BG146" s="177"/>
      <c r="BH146" s="177"/>
    </row>
    <row r="147" spans="1:60" ht="22.5" outlineLevel="1" x14ac:dyDescent="0.2">
      <c r="A147" s="194">
        <v>57</v>
      </c>
      <c r="B147" s="185" t="s">
        <v>284</v>
      </c>
      <c r="C147" s="207" t="s">
        <v>285</v>
      </c>
      <c r="D147" s="187" t="s">
        <v>117</v>
      </c>
      <c r="E147" s="190">
        <v>2</v>
      </c>
      <c r="F147" s="193">
        <v>0</v>
      </c>
      <c r="G147" s="196">
        <f t="shared" si="0"/>
        <v>0</v>
      </c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7"/>
      <c r="AE147" s="177"/>
      <c r="AF147" s="177"/>
      <c r="AG147" s="177"/>
      <c r="AH147" s="177"/>
      <c r="AI147" s="177"/>
      <c r="AJ147" s="177"/>
      <c r="AK147" s="177"/>
      <c r="AL147" s="177"/>
      <c r="AM147" s="177"/>
      <c r="AN147" s="177"/>
      <c r="AO147" s="177"/>
      <c r="AP147" s="177"/>
      <c r="AQ147" s="177"/>
      <c r="AR147" s="177"/>
      <c r="AS147" s="177"/>
      <c r="AT147" s="177"/>
      <c r="AU147" s="177"/>
      <c r="AV147" s="177"/>
      <c r="AW147" s="177"/>
      <c r="AX147" s="177"/>
      <c r="AY147" s="177"/>
      <c r="AZ147" s="177"/>
      <c r="BA147" s="177"/>
      <c r="BB147" s="177"/>
      <c r="BC147" s="177"/>
      <c r="BD147" s="177"/>
      <c r="BE147" s="177"/>
      <c r="BF147" s="177"/>
      <c r="BG147" s="177"/>
      <c r="BH147" s="177"/>
    </row>
    <row r="148" spans="1:60" outlineLevel="1" x14ac:dyDescent="0.2">
      <c r="A148" s="194"/>
      <c r="B148" s="185"/>
      <c r="C148" s="208" t="s">
        <v>286</v>
      </c>
      <c r="D148" s="188"/>
      <c r="E148" s="191">
        <v>2</v>
      </c>
      <c r="F148" s="193"/>
      <c r="G148" s="196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/>
      <c r="AF148" s="177"/>
      <c r="AG148" s="177"/>
      <c r="AH148" s="177"/>
      <c r="AI148" s="177"/>
      <c r="AJ148" s="177"/>
      <c r="AK148" s="177"/>
      <c r="AL148" s="177"/>
      <c r="AM148" s="177"/>
      <c r="AN148" s="177"/>
      <c r="AO148" s="177"/>
      <c r="AP148" s="177"/>
      <c r="AQ148" s="177"/>
      <c r="AR148" s="177"/>
      <c r="AS148" s="177"/>
      <c r="AT148" s="177"/>
      <c r="AU148" s="177"/>
      <c r="AV148" s="177"/>
      <c r="AW148" s="177"/>
      <c r="AX148" s="177"/>
      <c r="AY148" s="177"/>
      <c r="AZ148" s="177"/>
      <c r="BA148" s="177"/>
      <c r="BB148" s="177"/>
      <c r="BC148" s="177"/>
      <c r="BD148" s="177"/>
      <c r="BE148" s="177"/>
      <c r="BF148" s="177"/>
      <c r="BG148" s="177"/>
      <c r="BH148" s="177"/>
    </row>
    <row r="149" spans="1:60" outlineLevel="1" x14ac:dyDescent="0.2">
      <c r="A149" s="194">
        <v>58</v>
      </c>
      <c r="B149" s="185" t="s">
        <v>287</v>
      </c>
      <c r="C149" s="207" t="s">
        <v>288</v>
      </c>
      <c r="D149" s="187" t="s">
        <v>220</v>
      </c>
      <c r="E149" s="190">
        <v>1</v>
      </c>
      <c r="F149" s="193">
        <v>0</v>
      </c>
      <c r="G149" s="196">
        <f>E149*F149</f>
        <v>0</v>
      </c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7"/>
      <c r="AE149" s="177"/>
      <c r="AF149" s="177"/>
      <c r="AG149" s="177"/>
      <c r="AH149" s="177"/>
      <c r="AI149" s="177"/>
      <c r="AJ149" s="177"/>
      <c r="AK149" s="177"/>
      <c r="AL149" s="177"/>
      <c r="AM149" s="177"/>
      <c r="AN149" s="177"/>
      <c r="AO149" s="177"/>
      <c r="AP149" s="177"/>
      <c r="AQ149" s="177"/>
      <c r="AR149" s="177"/>
      <c r="AS149" s="177"/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</row>
    <row r="150" spans="1:60" outlineLevel="1" x14ac:dyDescent="0.2">
      <c r="A150" s="194">
        <v>59</v>
      </c>
      <c r="B150" s="185" t="s">
        <v>289</v>
      </c>
      <c r="C150" s="207" t="s">
        <v>290</v>
      </c>
      <c r="D150" s="187" t="s">
        <v>125</v>
      </c>
      <c r="E150" s="190">
        <v>8.5919999999999996E-2</v>
      </c>
      <c r="F150" s="193">
        <v>0</v>
      </c>
      <c r="G150" s="196">
        <f>E150*F150</f>
        <v>0</v>
      </c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7"/>
      <c r="AE150" s="177"/>
      <c r="AF150" s="177"/>
      <c r="AG150" s="177"/>
      <c r="AH150" s="177"/>
      <c r="AI150" s="177"/>
      <c r="AJ150" s="177"/>
      <c r="AK150" s="177"/>
      <c r="AL150" s="177"/>
      <c r="AM150" s="177"/>
      <c r="AN150" s="177"/>
      <c r="AO150" s="177"/>
      <c r="AP150" s="177"/>
      <c r="AQ150" s="177"/>
      <c r="AR150" s="177"/>
      <c r="AS150" s="177"/>
      <c r="AT150" s="177"/>
      <c r="AU150" s="177"/>
      <c r="AV150" s="177"/>
      <c r="AW150" s="177"/>
      <c r="AX150" s="177"/>
      <c r="AY150" s="177"/>
      <c r="AZ150" s="177"/>
      <c r="BA150" s="177"/>
      <c r="BB150" s="177"/>
      <c r="BC150" s="177"/>
      <c r="BD150" s="177"/>
      <c r="BE150" s="177"/>
      <c r="BF150" s="177"/>
      <c r="BG150" s="177"/>
      <c r="BH150" s="177"/>
    </row>
    <row r="151" spans="1:60" x14ac:dyDescent="0.2">
      <c r="A151" s="195" t="s">
        <v>110</v>
      </c>
      <c r="B151" s="186" t="s">
        <v>94</v>
      </c>
      <c r="C151" s="209" t="s">
        <v>95</v>
      </c>
      <c r="D151" s="189"/>
      <c r="E151" s="192"/>
      <c r="F151" s="252">
        <f>SUM(G152:G163)</f>
        <v>0</v>
      </c>
      <c r="G151" s="253"/>
    </row>
    <row r="152" spans="1:60" outlineLevel="1" x14ac:dyDescent="0.2">
      <c r="A152" s="194">
        <v>60</v>
      </c>
      <c r="B152" s="185" t="s">
        <v>291</v>
      </c>
      <c r="C152" s="207" t="s">
        <v>292</v>
      </c>
      <c r="D152" s="187" t="s">
        <v>129</v>
      </c>
      <c r="E152" s="190">
        <v>32.82</v>
      </c>
      <c r="F152" s="193">
        <v>0</v>
      </c>
      <c r="G152" s="196">
        <f>E152*F152</f>
        <v>0</v>
      </c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7"/>
      <c r="AE152" s="177"/>
      <c r="AF152" s="177"/>
      <c r="AG152" s="177"/>
      <c r="AH152" s="177"/>
      <c r="AI152" s="177"/>
      <c r="AJ152" s="177"/>
      <c r="AK152" s="177"/>
      <c r="AL152" s="177"/>
      <c r="AM152" s="177"/>
      <c r="AN152" s="177"/>
      <c r="AO152" s="177"/>
      <c r="AP152" s="177"/>
      <c r="AQ152" s="177"/>
      <c r="AR152" s="177"/>
      <c r="AS152" s="177"/>
      <c r="AT152" s="177"/>
      <c r="AU152" s="177"/>
      <c r="AV152" s="177"/>
      <c r="AW152" s="177"/>
      <c r="AX152" s="177"/>
      <c r="AY152" s="177"/>
      <c r="AZ152" s="177"/>
      <c r="BA152" s="177"/>
      <c r="BB152" s="177"/>
      <c r="BC152" s="177"/>
      <c r="BD152" s="177"/>
      <c r="BE152" s="177"/>
      <c r="BF152" s="177"/>
      <c r="BG152" s="177"/>
      <c r="BH152" s="177"/>
    </row>
    <row r="153" spans="1:60" outlineLevel="1" x14ac:dyDescent="0.2">
      <c r="A153" s="194"/>
      <c r="B153" s="185"/>
      <c r="C153" s="208" t="s">
        <v>293</v>
      </c>
      <c r="D153" s="188"/>
      <c r="E153" s="191">
        <v>32.82</v>
      </c>
      <c r="F153" s="193"/>
      <c r="G153" s="196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7"/>
      <c r="AE153" s="177"/>
      <c r="AF153" s="177"/>
      <c r="AG153" s="177"/>
      <c r="AH153" s="177"/>
      <c r="AI153" s="177"/>
      <c r="AJ153" s="177"/>
      <c r="AK153" s="177"/>
      <c r="AL153" s="177"/>
      <c r="AM153" s="177"/>
      <c r="AN153" s="177"/>
      <c r="AO153" s="177"/>
      <c r="AP153" s="177"/>
      <c r="AQ153" s="177"/>
      <c r="AR153" s="177"/>
      <c r="AS153" s="177"/>
      <c r="AT153" s="177"/>
      <c r="AU153" s="177"/>
      <c r="AV153" s="177"/>
      <c r="AW153" s="177"/>
      <c r="AX153" s="177"/>
      <c r="AY153" s="177"/>
      <c r="AZ153" s="177"/>
      <c r="BA153" s="177"/>
      <c r="BB153" s="177"/>
      <c r="BC153" s="177"/>
      <c r="BD153" s="177"/>
      <c r="BE153" s="177"/>
      <c r="BF153" s="177"/>
      <c r="BG153" s="177"/>
      <c r="BH153" s="177"/>
    </row>
    <row r="154" spans="1:60" ht="22.5" outlineLevel="1" x14ac:dyDescent="0.2">
      <c r="A154" s="194">
        <v>61</v>
      </c>
      <c r="B154" s="185" t="s">
        <v>294</v>
      </c>
      <c r="C154" s="207" t="s">
        <v>295</v>
      </c>
      <c r="D154" s="187" t="s">
        <v>129</v>
      </c>
      <c r="E154" s="190">
        <v>32.82</v>
      </c>
      <c r="F154" s="193">
        <v>0</v>
      </c>
      <c r="G154" s="196">
        <f>E154*F154</f>
        <v>0</v>
      </c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7"/>
      <c r="AE154" s="177"/>
      <c r="AF154" s="177"/>
      <c r="AG154" s="177"/>
      <c r="AH154" s="177"/>
      <c r="AI154" s="177"/>
      <c r="AJ154" s="177"/>
      <c r="AK154" s="177"/>
      <c r="AL154" s="177"/>
      <c r="AM154" s="177"/>
      <c r="AN154" s="177"/>
      <c r="AO154" s="177"/>
      <c r="AP154" s="177"/>
      <c r="AQ154" s="177"/>
      <c r="AR154" s="177"/>
      <c r="AS154" s="177"/>
      <c r="AT154" s="177"/>
      <c r="AU154" s="177"/>
      <c r="AV154" s="177"/>
      <c r="AW154" s="177"/>
      <c r="AX154" s="177"/>
      <c r="AY154" s="177"/>
      <c r="AZ154" s="177"/>
      <c r="BA154" s="177"/>
      <c r="BB154" s="177"/>
      <c r="BC154" s="177"/>
      <c r="BD154" s="177"/>
      <c r="BE154" s="177"/>
      <c r="BF154" s="177"/>
      <c r="BG154" s="177"/>
      <c r="BH154" s="177"/>
    </row>
    <row r="155" spans="1:60" outlineLevel="1" x14ac:dyDescent="0.2">
      <c r="A155" s="194"/>
      <c r="B155" s="185"/>
      <c r="C155" s="208" t="s">
        <v>293</v>
      </c>
      <c r="D155" s="188"/>
      <c r="E155" s="191">
        <v>32.82</v>
      </c>
      <c r="F155" s="193"/>
      <c r="G155" s="196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7"/>
      <c r="AE155" s="177"/>
      <c r="AF155" s="177"/>
      <c r="AG155" s="177"/>
      <c r="AH155" s="177"/>
      <c r="AI155" s="177"/>
      <c r="AJ155" s="177"/>
      <c r="AK155" s="177"/>
      <c r="AL155" s="177"/>
      <c r="AM155" s="177"/>
      <c r="AN155" s="177"/>
      <c r="AO155" s="177"/>
      <c r="AP155" s="177"/>
      <c r="AQ155" s="177"/>
      <c r="AR155" s="177"/>
      <c r="AS155" s="177"/>
      <c r="AT155" s="177"/>
      <c r="AU155" s="177"/>
      <c r="AV155" s="177"/>
      <c r="AW155" s="177"/>
      <c r="AX155" s="177"/>
      <c r="AY155" s="177"/>
      <c r="AZ155" s="177"/>
      <c r="BA155" s="177"/>
      <c r="BB155" s="177"/>
      <c r="BC155" s="177"/>
      <c r="BD155" s="177"/>
      <c r="BE155" s="177"/>
      <c r="BF155" s="177"/>
      <c r="BG155" s="177"/>
      <c r="BH155" s="177"/>
    </row>
    <row r="156" spans="1:60" outlineLevel="1" x14ac:dyDescent="0.2">
      <c r="A156" s="194">
        <v>62</v>
      </c>
      <c r="B156" s="185" t="s">
        <v>296</v>
      </c>
      <c r="C156" s="207" t="s">
        <v>297</v>
      </c>
      <c r="D156" s="187" t="s">
        <v>220</v>
      </c>
      <c r="E156" s="190">
        <v>50.05</v>
      </c>
      <c r="F156" s="193">
        <v>0</v>
      </c>
      <c r="G156" s="196">
        <f>E156*F156</f>
        <v>0</v>
      </c>
      <c r="H156" s="177"/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77"/>
      <c r="AE156" s="177"/>
      <c r="AF156" s="177"/>
      <c r="AG156" s="177"/>
      <c r="AH156" s="177"/>
      <c r="AI156" s="177"/>
      <c r="AJ156" s="177"/>
      <c r="AK156" s="177"/>
      <c r="AL156" s="177"/>
      <c r="AM156" s="177"/>
      <c r="AN156" s="177"/>
      <c r="AO156" s="177"/>
      <c r="AP156" s="177"/>
      <c r="AQ156" s="177"/>
      <c r="AR156" s="177"/>
      <c r="AS156" s="177"/>
      <c r="AT156" s="177"/>
      <c r="AU156" s="177"/>
      <c r="AV156" s="177"/>
      <c r="AW156" s="177"/>
      <c r="AX156" s="177"/>
      <c r="AY156" s="177"/>
      <c r="AZ156" s="177"/>
      <c r="BA156" s="177"/>
      <c r="BB156" s="177"/>
      <c r="BC156" s="177"/>
      <c r="BD156" s="177"/>
      <c r="BE156" s="177"/>
      <c r="BF156" s="177"/>
      <c r="BG156" s="177"/>
      <c r="BH156" s="177"/>
    </row>
    <row r="157" spans="1:60" outlineLevel="1" x14ac:dyDescent="0.2">
      <c r="A157" s="194"/>
      <c r="B157" s="185"/>
      <c r="C157" s="208" t="s">
        <v>298</v>
      </c>
      <c r="D157" s="188"/>
      <c r="E157" s="191">
        <v>6.8</v>
      </c>
      <c r="F157" s="193"/>
      <c r="G157" s="196"/>
      <c r="H157" s="177"/>
      <c r="I157" s="177"/>
      <c r="J157" s="177"/>
      <c r="K157" s="177"/>
      <c r="L157" s="177"/>
      <c r="M157" s="177"/>
      <c r="N157" s="177"/>
      <c r="O157" s="177"/>
      <c r="P157" s="177"/>
      <c r="Q157" s="177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7"/>
      <c r="AE157" s="177"/>
      <c r="AF157" s="177"/>
      <c r="AG157" s="177"/>
      <c r="AH157" s="177"/>
      <c r="AI157" s="177"/>
      <c r="AJ157" s="177"/>
      <c r="AK157" s="177"/>
      <c r="AL157" s="177"/>
      <c r="AM157" s="177"/>
      <c r="AN157" s="177"/>
      <c r="AO157" s="177"/>
      <c r="AP157" s="177"/>
      <c r="AQ157" s="177"/>
      <c r="AR157" s="177"/>
      <c r="AS157" s="177"/>
      <c r="AT157" s="177"/>
      <c r="AU157" s="177"/>
      <c r="AV157" s="177"/>
      <c r="AW157" s="177"/>
      <c r="AX157" s="177"/>
      <c r="AY157" s="177"/>
      <c r="AZ157" s="177"/>
      <c r="BA157" s="177"/>
      <c r="BB157" s="177"/>
      <c r="BC157" s="177"/>
      <c r="BD157" s="177"/>
      <c r="BE157" s="177"/>
      <c r="BF157" s="177"/>
      <c r="BG157" s="177"/>
      <c r="BH157" s="177"/>
    </row>
    <row r="158" spans="1:60" outlineLevel="1" x14ac:dyDescent="0.2">
      <c r="A158" s="194"/>
      <c r="B158" s="185"/>
      <c r="C158" s="208" t="s">
        <v>254</v>
      </c>
      <c r="D158" s="188"/>
      <c r="E158" s="191">
        <v>6.9</v>
      </c>
      <c r="F158" s="193"/>
      <c r="G158" s="196"/>
      <c r="H158" s="177"/>
      <c r="I158" s="177"/>
      <c r="J158" s="177"/>
      <c r="K158" s="177"/>
      <c r="L158" s="177"/>
      <c r="M158" s="177"/>
      <c r="N158" s="177"/>
      <c r="O158" s="177"/>
      <c r="P158" s="177"/>
      <c r="Q158" s="177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7"/>
      <c r="AE158" s="177"/>
      <c r="AF158" s="177"/>
      <c r="AG158" s="177"/>
      <c r="AH158" s="177"/>
      <c r="AI158" s="177"/>
      <c r="AJ158" s="177"/>
      <c r="AK158" s="177"/>
      <c r="AL158" s="177"/>
      <c r="AM158" s="177"/>
      <c r="AN158" s="177"/>
      <c r="AO158" s="177"/>
      <c r="AP158" s="177"/>
      <c r="AQ158" s="177"/>
      <c r="AR158" s="177"/>
      <c r="AS158" s="177"/>
      <c r="AT158" s="177"/>
      <c r="AU158" s="177"/>
      <c r="AV158" s="177"/>
      <c r="AW158" s="177"/>
      <c r="AX158" s="177"/>
      <c r="AY158" s="177"/>
      <c r="AZ158" s="177"/>
      <c r="BA158" s="177"/>
      <c r="BB158" s="177"/>
      <c r="BC158" s="177"/>
      <c r="BD158" s="177"/>
      <c r="BE158" s="177"/>
      <c r="BF158" s="177"/>
      <c r="BG158" s="177"/>
      <c r="BH158" s="177"/>
    </row>
    <row r="159" spans="1:60" outlineLevel="1" x14ac:dyDescent="0.2">
      <c r="A159" s="194"/>
      <c r="B159" s="185"/>
      <c r="C159" s="208" t="s">
        <v>255</v>
      </c>
      <c r="D159" s="188"/>
      <c r="E159" s="191">
        <v>10.4</v>
      </c>
      <c r="F159" s="193"/>
      <c r="G159" s="196"/>
      <c r="H159" s="177"/>
      <c r="I159" s="177"/>
      <c r="J159" s="177"/>
      <c r="K159" s="177"/>
      <c r="L159" s="177"/>
      <c r="M159" s="177"/>
      <c r="N159" s="177"/>
      <c r="O159" s="177"/>
      <c r="P159" s="177"/>
      <c r="Q159" s="177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7"/>
      <c r="AE159" s="177"/>
      <c r="AF159" s="177"/>
      <c r="AG159" s="177"/>
      <c r="AH159" s="177"/>
      <c r="AI159" s="177"/>
      <c r="AJ159" s="177"/>
      <c r="AK159" s="177"/>
      <c r="AL159" s="177"/>
      <c r="AM159" s="177"/>
      <c r="AN159" s="177"/>
      <c r="AO159" s="177"/>
      <c r="AP159" s="177"/>
      <c r="AQ159" s="177"/>
      <c r="AR159" s="177"/>
      <c r="AS159" s="177"/>
      <c r="AT159" s="177"/>
      <c r="AU159" s="177"/>
      <c r="AV159" s="177"/>
      <c r="AW159" s="177"/>
      <c r="AX159" s="177"/>
      <c r="AY159" s="177"/>
      <c r="AZ159" s="177"/>
      <c r="BA159" s="177"/>
      <c r="BB159" s="177"/>
      <c r="BC159" s="177"/>
      <c r="BD159" s="177"/>
      <c r="BE159" s="177"/>
      <c r="BF159" s="177"/>
      <c r="BG159" s="177"/>
      <c r="BH159" s="177"/>
    </row>
    <row r="160" spans="1:60" ht="22.5" outlineLevel="1" x14ac:dyDescent="0.2">
      <c r="A160" s="194"/>
      <c r="B160" s="185"/>
      <c r="C160" s="208" t="s">
        <v>256</v>
      </c>
      <c r="D160" s="188"/>
      <c r="E160" s="191">
        <v>25.95</v>
      </c>
      <c r="F160" s="193"/>
      <c r="G160" s="196"/>
      <c r="H160" s="177"/>
      <c r="I160" s="177"/>
      <c r="J160" s="177"/>
      <c r="K160" s="177"/>
      <c r="L160" s="177"/>
      <c r="M160" s="177"/>
      <c r="N160" s="177"/>
      <c r="O160" s="177"/>
      <c r="P160" s="177"/>
      <c r="Q160" s="177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7"/>
      <c r="AE160" s="177"/>
      <c r="AF160" s="177"/>
      <c r="AG160" s="177"/>
      <c r="AH160" s="177"/>
      <c r="AI160" s="177"/>
      <c r="AJ160" s="177"/>
      <c r="AK160" s="177"/>
      <c r="AL160" s="177"/>
      <c r="AM160" s="177"/>
      <c r="AN160" s="177"/>
      <c r="AO160" s="177"/>
      <c r="AP160" s="177"/>
      <c r="AQ160" s="177"/>
      <c r="AR160" s="177"/>
      <c r="AS160" s="177"/>
      <c r="AT160" s="177"/>
      <c r="AU160" s="177"/>
      <c r="AV160" s="177"/>
      <c r="AW160" s="177"/>
      <c r="AX160" s="177"/>
      <c r="AY160" s="177"/>
      <c r="AZ160" s="177"/>
      <c r="BA160" s="177"/>
      <c r="BB160" s="177"/>
      <c r="BC160" s="177"/>
      <c r="BD160" s="177"/>
      <c r="BE160" s="177"/>
      <c r="BF160" s="177"/>
      <c r="BG160" s="177"/>
      <c r="BH160" s="177"/>
    </row>
    <row r="161" spans="1:60" outlineLevel="1" x14ac:dyDescent="0.2">
      <c r="A161" s="194">
        <v>63</v>
      </c>
      <c r="B161" s="185" t="s">
        <v>299</v>
      </c>
      <c r="C161" s="207" t="s">
        <v>300</v>
      </c>
      <c r="D161" s="187" t="s">
        <v>129</v>
      </c>
      <c r="E161" s="190">
        <v>37</v>
      </c>
      <c r="F161" s="193">
        <v>0</v>
      </c>
      <c r="G161" s="196">
        <f>E161*F161</f>
        <v>0</v>
      </c>
      <c r="H161" s="177"/>
      <c r="I161" s="177"/>
      <c r="J161" s="177"/>
      <c r="K161" s="177"/>
      <c r="L161" s="177"/>
      <c r="M161" s="177"/>
      <c r="N161" s="177"/>
      <c r="O161" s="177"/>
      <c r="P161" s="177"/>
      <c r="Q161" s="177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7"/>
      <c r="AE161" s="177"/>
      <c r="AF161" s="177"/>
      <c r="AG161" s="177"/>
      <c r="AH161" s="177"/>
      <c r="AI161" s="177"/>
      <c r="AJ161" s="177"/>
      <c r="AK161" s="177"/>
      <c r="AL161" s="177"/>
      <c r="AM161" s="177"/>
      <c r="AN161" s="177"/>
      <c r="AO161" s="177"/>
      <c r="AP161" s="177"/>
      <c r="AQ161" s="177"/>
      <c r="AR161" s="177"/>
      <c r="AS161" s="177"/>
      <c r="AT161" s="177"/>
      <c r="AU161" s="177"/>
      <c r="AV161" s="177"/>
      <c r="AW161" s="177"/>
      <c r="AX161" s="177"/>
      <c r="AY161" s="177"/>
      <c r="AZ161" s="177"/>
      <c r="BA161" s="177"/>
      <c r="BB161" s="177"/>
      <c r="BC161" s="177"/>
      <c r="BD161" s="177"/>
      <c r="BE161" s="177"/>
      <c r="BF161" s="177"/>
      <c r="BG161" s="177"/>
      <c r="BH161" s="177"/>
    </row>
    <row r="162" spans="1:60" outlineLevel="1" x14ac:dyDescent="0.2">
      <c r="A162" s="194"/>
      <c r="B162" s="185"/>
      <c r="C162" s="208" t="s">
        <v>301</v>
      </c>
      <c r="D162" s="188"/>
      <c r="E162" s="191">
        <v>37</v>
      </c>
      <c r="F162" s="193"/>
      <c r="G162" s="196"/>
      <c r="H162" s="177"/>
      <c r="I162" s="177"/>
      <c r="J162" s="177"/>
      <c r="K162" s="177"/>
      <c r="L162" s="177"/>
      <c r="M162" s="177"/>
      <c r="N162" s="177"/>
      <c r="O162" s="177"/>
      <c r="P162" s="177"/>
      <c r="Q162" s="177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7"/>
      <c r="AE162" s="177"/>
      <c r="AF162" s="177"/>
      <c r="AG162" s="177"/>
      <c r="AH162" s="177"/>
      <c r="AI162" s="177"/>
      <c r="AJ162" s="177"/>
      <c r="AK162" s="177"/>
      <c r="AL162" s="177"/>
      <c r="AM162" s="177"/>
      <c r="AN162" s="177"/>
      <c r="AO162" s="177"/>
      <c r="AP162" s="177"/>
      <c r="AQ162" s="177"/>
      <c r="AR162" s="177"/>
      <c r="AS162" s="177"/>
      <c r="AT162" s="177"/>
      <c r="AU162" s="177"/>
      <c r="AV162" s="177"/>
      <c r="AW162" s="177"/>
      <c r="AX162" s="177"/>
      <c r="AY162" s="177"/>
      <c r="AZ162" s="177"/>
      <c r="BA162" s="177"/>
      <c r="BB162" s="177"/>
      <c r="BC162" s="177"/>
      <c r="BD162" s="177"/>
      <c r="BE162" s="177"/>
      <c r="BF162" s="177"/>
      <c r="BG162" s="177"/>
      <c r="BH162" s="177"/>
    </row>
    <row r="163" spans="1:60" outlineLevel="1" x14ac:dyDescent="0.2">
      <c r="A163" s="194">
        <v>64</v>
      </c>
      <c r="B163" s="185" t="s">
        <v>302</v>
      </c>
      <c r="C163" s="207" t="s">
        <v>303</v>
      </c>
      <c r="D163" s="187" t="s">
        <v>125</v>
      </c>
      <c r="E163" s="190">
        <v>0.83079000000000003</v>
      </c>
      <c r="F163" s="193">
        <v>0</v>
      </c>
      <c r="G163" s="196">
        <f>E163*F163</f>
        <v>0</v>
      </c>
      <c r="H163" s="177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/>
      <c r="AF163" s="177"/>
      <c r="AG163" s="177"/>
      <c r="AH163" s="177"/>
      <c r="AI163" s="177"/>
      <c r="AJ163" s="177"/>
      <c r="AK163" s="177"/>
      <c r="AL163" s="177"/>
      <c r="AM163" s="177"/>
      <c r="AN163" s="177"/>
      <c r="AO163" s="177"/>
      <c r="AP163" s="177"/>
      <c r="AQ163" s="177"/>
      <c r="AR163" s="177"/>
      <c r="AS163" s="177"/>
      <c r="AT163" s="177"/>
      <c r="AU163" s="177"/>
      <c r="AV163" s="177"/>
      <c r="AW163" s="177"/>
      <c r="AX163" s="177"/>
      <c r="AY163" s="177"/>
      <c r="AZ163" s="177"/>
      <c r="BA163" s="177"/>
      <c r="BB163" s="177"/>
      <c r="BC163" s="177"/>
      <c r="BD163" s="177"/>
      <c r="BE163" s="177"/>
      <c r="BF163" s="177"/>
      <c r="BG163" s="177"/>
      <c r="BH163" s="177"/>
    </row>
    <row r="164" spans="1:60" x14ac:dyDescent="0.2">
      <c r="A164" s="195" t="s">
        <v>110</v>
      </c>
      <c r="B164" s="186" t="s">
        <v>96</v>
      </c>
      <c r="C164" s="209" t="s">
        <v>97</v>
      </c>
      <c r="D164" s="189"/>
      <c r="E164" s="192"/>
      <c r="F164" s="252">
        <f>SUM(G165:G185)</f>
        <v>0</v>
      </c>
      <c r="G164" s="253"/>
    </row>
    <row r="165" spans="1:60" outlineLevel="1" x14ac:dyDescent="0.2">
      <c r="A165" s="194">
        <v>65</v>
      </c>
      <c r="B165" s="185" t="s">
        <v>304</v>
      </c>
      <c r="C165" s="207" t="s">
        <v>305</v>
      </c>
      <c r="D165" s="187" t="s">
        <v>129</v>
      </c>
      <c r="E165" s="190">
        <v>70.194999999999993</v>
      </c>
      <c r="F165" s="193">
        <v>0</v>
      </c>
      <c r="G165" s="196">
        <f>E165*F165</f>
        <v>0</v>
      </c>
      <c r="H165" s="177"/>
      <c r="I165" s="177"/>
      <c r="J165" s="177"/>
      <c r="K165" s="177"/>
      <c r="L165" s="177"/>
      <c r="M165" s="177"/>
      <c r="N165" s="177"/>
      <c r="O165" s="177"/>
      <c r="P165" s="177"/>
      <c r="Q165" s="177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7"/>
      <c r="AE165" s="177"/>
      <c r="AF165" s="177"/>
      <c r="AG165" s="177"/>
      <c r="AH165" s="177"/>
      <c r="AI165" s="177"/>
      <c r="AJ165" s="177"/>
      <c r="AK165" s="177"/>
      <c r="AL165" s="177"/>
      <c r="AM165" s="177"/>
      <c r="AN165" s="177"/>
      <c r="AO165" s="177"/>
      <c r="AP165" s="177"/>
      <c r="AQ165" s="177"/>
      <c r="AR165" s="177"/>
      <c r="AS165" s="177"/>
      <c r="AT165" s="177"/>
      <c r="AU165" s="177"/>
      <c r="AV165" s="177"/>
      <c r="AW165" s="177"/>
      <c r="AX165" s="177"/>
      <c r="AY165" s="177"/>
      <c r="AZ165" s="177"/>
      <c r="BA165" s="177"/>
      <c r="BB165" s="177"/>
      <c r="BC165" s="177"/>
      <c r="BD165" s="177"/>
      <c r="BE165" s="177"/>
      <c r="BF165" s="177"/>
      <c r="BG165" s="177"/>
      <c r="BH165" s="177"/>
    </row>
    <row r="166" spans="1:60" outlineLevel="1" x14ac:dyDescent="0.2">
      <c r="A166" s="194"/>
      <c r="B166" s="185"/>
      <c r="C166" s="208" t="s">
        <v>306</v>
      </c>
      <c r="D166" s="188"/>
      <c r="E166" s="191">
        <v>8.85</v>
      </c>
      <c r="F166" s="193"/>
      <c r="G166" s="196"/>
      <c r="H166" s="177"/>
      <c r="I166" s="177"/>
      <c r="J166" s="177"/>
      <c r="K166" s="177"/>
      <c r="L166" s="177"/>
      <c r="M166" s="177"/>
      <c r="N166" s="177"/>
      <c r="O166" s="177"/>
      <c r="P166" s="177"/>
      <c r="Q166" s="177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7"/>
      <c r="AE166" s="177"/>
      <c r="AF166" s="177"/>
      <c r="AG166" s="177"/>
      <c r="AH166" s="177"/>
      <c r="AI166" s="177"/>
      <c r="AJ166" s="177"/>
      <c r="AK166" s="177"/>
      <c r="AL166" s="177"/>
      <c r="AM166" s="177"/>
      <c r="AN166" s="177"/>
      <c r="AO166" s="177"/>
      <c r="AP166" s="177"/>
      <c r="AQ166" s="177"/>
      <c r="AR166" s="177"/>
      <c r="AS166" s="177"/>
      <c r="AT166" s="177"/>
      <c r="AU166" s="177"/>
      <c r="AV166" s="177"/>
      <c r="AW166" s="177"/>
      <c r="AX166" s="177"/>
      <c r="AY166" s="177"/>
      <c r="AZ166" s="177"/>
      <c r="BA166" s="177"/>
      <c r="BB166" s="177"/>
      <c r="BC166" s="177"/>
      <c r="BD166" s="177"/>
      <c r="BE166" s="177"/>
      <c r="BF166" s="177"/>
      <c r="BG166" s="177"/>
      <c r="BH166" s="177"/>
    </row>
    <row r="167" spans="1:60" outlineLevel="1" x14ac:dyDescent="0.2">
      <c r="A167" s="194"/>
      <c r="B167" s="185"/>
      <c r="C167" s="208" t="s">
        <v>244</v>
      </c>
      <c r="D167" s="188"/>
      <c r="E167" s="191">
        <v>9</v>
      </c>
      <c r="F167" s="193"/>
      <c r="G167" s="196"/>
      <c r="H167" s="177"/>
      <c r="I167" s="177"/>
      <c r="J167" s="177"/>
      <c r="K167" s="177"/>
      <c r="L167" s="177"/>
      <c r="M167" s="177"/>
      <c r="N167" s="177"/>
      <c r="O167" s="177"/>
      <c r="P167" s="177"/>
      <c r="Q167" s="177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/>
      <c r="AF167" s="177"/>
      <c r="AG167" s="177"/>
      <c r="AH167" s="177"/>
      <c r="AI167" s="177"/>
      <c r="AJ167" s="177"/>
      <c r="AK167" s="177"/>
      <c r="AL167" s="177"/>
      <c r="AM167" s="177"/>
      <c r="AN167" s="177"/>
      <c r="AO167" s="177"/>
      <c r="AP167" s="177"/>
      <c r="AQ167" s="177"/>
      <c r="AR167" s="177"/>
      <c r="AS167" s="177"/>
      <c r="AT167" s="177"/>
      <c r="AU167" s="177"/>
      <c r="AV167" s="177"/>
      <c r="AW167" s="177"/>
      <c r="AX167" s="177"/>
      <c r="AY167" s="177"/>
      <c r="AZ167" s="177"/>
      <c r="BA167" s="177"/>
      <c r="BB167" s="177"/>
      <c r="BC167" s="177"/>
      <c r="BD167" s="177"/>
      <c r="BE167" s="177"/>
      <c r="BF167" s="177"/>
      <c r="BG167" s="177"/>
      <c r="BH167" s="177"/>
    </row>
    <row r="168" spans="1:60" outlineLevel="1" x14ac:dyDescent="0.2">
      <c r="A168" s="194"/>
      <c r="B168" s="185"/>
      <c r="C168" s="208" t="s">
        <v>245</v>
      </c>
      <c r="D168" s="188"/>
      <c r="E168" s="191">
        <v>10.65</v>
      </c>
      <c r="F168" s="193"/>
      <c r="G168" s="196"/>
      <c r="H168" s="177"/>
      <c r="I168" s="177"/>
      <c r="J168" s="177"/>
      <c r="K168" s="177"/>
      <c r="L168" s="177"/>
      <c r="M168" s="177"/>
      <c r="N168" s="177"/>
      <c r="O168" s="177"/>
      <c r="P168" s="177"/>
      <c r="Q168" s="177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7"/>
      <c r="AE168" s="177"/>
      <c r="AF168" s="177"/>
      <c r="AG168" s="177"/>
      <c r="AH168" s="177"/>
      <c r="AI168" s="177"/>
      <c r="AJ168" s="177"/>
      <c r="AK168" s="177"/>
      <c r="AL168" s="177"/>
      <c r="AM168" s="177"/>
      <c r="AN168" s="177"/>
      <c r="AO168" s="177"/>
      <c r="AP168" s="177"/>
      <c r="AQ168" s="177"/>
      <c r="AR168" s="177"/>
      <c r="AS168" s="177"/>
      <c r="AT168" s="177"/>
      <c r="AU168" s="177"/>
      <c r="AV168" s="177"/>
      <c r="AW168" s="177"/>
      <c r="AX168" s="177"/>
      <c r="AY168" s="177"/>
      <c r="AZ168" s="177"/>
      <c r="BA168" s="177"/>
      <c r="BB168" s="177"/>
      <c r="BC168" s="177"/>
      <c r="BD168" s="177"/>
      <c r="BE168" s="177"/>
      <c r="BF168" s="177"/>
      <c r="BG168" s="177"/>
      <c r="BH168" s="177"/>
    </row>
    <row r="169" spans="1:60" ht="22.5" outlineLevel="1" x14ac:dyDescent="0.2">
      <c r="A169" s="194"/>
      <c r="B169" s="185"/>
      <c r="C169" s="208" t="s">
        <v>246</v>
      </c>
      <c r="D169" s="188"/>
      <c r="E169" s="191">
        <v>40.14</v>
      </c>
      <c r="F169" s="193"/>
      <c r="G169" s="196"/>
      <c r="H169" s="177"/>
      <c r="I169" s="177"/>
      <c r="J169" s="177"/>
      <c r="K169" s="177"/>
      <c r="L169" s="177"/>
      <c r="M169" s="177"/>
      <c r="N169" s="177"/>
      <c r="O169" s="177"/>
      <c r="P169" s="177"/>
      <c r="Q169" s="177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7"/>
      <c r="AE169" s="177"/>
      <c r="AF169" s="177"/>
      <c r="AG169" s="177"/>
      <c r="AH169" s="177"/>
      <c r="AI169" s="177"/>
      <c r="AJ169" s="177"/>
      <c r="AK169" s="177"/>
      <c r="AL169" s="177"/>
      <c r="AM169" s="177"/>
      <c r="AN169" s="177"/>
      <c r="AO169" s="177"/>
      <c r="AP169" s="177"/>
      <c r="AQ169" s="177"/>
      <c r="AR169" s="177"/>
      <c r="AS169" s="177"/>
      <c r="AT169" s="177"/>
      <c r="AU169" s="177"/>
      <c r="AV169" s="177"/>
      <c r="AW169" s="177"/>
      <c r="AX169" s="177"/>
      <c r="AY169" s="177"/>
      <c r="AZ169" s="177"/>
      <c r="BA169" s="177"/>
      <c r="BB169" s="177"/>
      <c r="BC169" s="177"/>
      <c r="BD169" s="177"/>
      <c r="BE169" s="177"/>
      <c r="BF169" s="177"/>
      <c r="BG169" s="177"/>
      <c r="BH169" s="177"/>
    </row>
    <row r="170" spans="1:60" outlineLevel="1" x14ac:dyDescent="0.2">
      <c r="A170" s="194"/>
      <c r="B170" s="185"/>
      <c r="C170" s="208" t="s">
        <v>247</v>
      </c>
      <c r="D170" s="188"/>
      <c r="E170" s="191">
        <v>1.24</v>
      </c>
      <c r="F170" s="193"/>
      <c r="G170" s="196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  <c r="AR170" s="177"/>
      <c r="AS170" s="177"/>
      <c r="AT170" s="177"/>
      <c r="AU170" s="177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</row>
    <row r="171" spans="1:60" outlineLevel="1" x14ac:dyDescent="0.2">
      <c r="A171" s="194"/>
      <c r="B171" s="185"/>
      <c r="C171" s="208" t="s">
        <v>307</v>
      </c>
      <c r="D171" s="188"/>
      <c r="E171" s="191">
        <v>0.315</v>
      </c>
      <c r="F171" s="193"/>
      <c r="G171" s="196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7"/>
      <c r="AE171" s="177"/>
      <c r="AF171" s="177"/>
      <c r="AG171" s="177"/>
      <c r="AH171" s="177"/>
      <c r="AI171" s="177"/>
      <c r="AJ171" s="177"/>
      <c r="AK171" s="177"/>
      <c r="AL171" s="177"/>
      <c r="AM171" s="177"/>
      <c r="AN171" s="177"/>
      <c r="AO171" s="177"/>
      <c r="AP171" s="177"/>
      <c r="AQ171" s="177"/>
      <c r="AR171" s="177"/>
      <c r="AS171" s="177"/>
      <c r="AT171" s="177"/>
      <c r="AU171" s="177"/>
      <c r="AV171" s="177"/>
      <c r="AW171" s="177"/>
      <c r="AX171" s="177"/>
      <c r="AY171" s="177"/>
      <c r="AZ171" s="177"/>
      <c r="BA171" s="177"/>
      <c r="BB171" s="177"/>
      <c r="BC171" s="177"/>
      <c r="BD171" s="177"/>
      <c r="BE171" s="177"/>
      <c r="BF171" s="177"/>
      <c r="BG171" s="177"/>
      <c r="BH171" s="177"/>
    </row>
    <row r="172" spans="1:60" ht="22.5" outlineLevel="1" x14ac:dyDescent="0.2">
      <c r="A172" s="194">
        <v>66</v>
      </c>
      <c r="B172" s="185" t="s">
        <v>308</v>
      </c>
      <c r="C172" s="207" t="s">
        <v>309</v>
      </c>
      <c r="D172" s="187" t="s">
        <v>129</v>
      </c>
      <c r="E172" s="190">
        <v>70.194999999999993</v>
      </c>
      <c r="F172" s="193">
        <v>0</v>
      </c>
      <c r="G172" s="196">
        <f>E172*F172</f>
        <v>0</v>
      </c>
      <c r="H172" s="177"/>
      <c r="I172" s="177"/>
      <c r="J172" s="177"/>
      <c r="K172" s="177"/>
      <c r="L172" s="177"/>
      <c r="M172" s="177"/>
      <c r="N172" s="177"/>
      <c r="O172" s="177"/>
      <c r="P172" s="177"/>
      <c r="Q172" s="177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7"/>
      <c r="AE172" s="177"/>
      <c r="AF172" s="177"/>
      <c r="AG172" s="177"/>
      <c r="AH172" s="177"/>
      <c r="AI172" s="177"/>
      <c r="AJ172" s="177"/>
      <c r="AK172" s="177"/>
      <c r="AL172" s="177"/>
      <c r="AM172" s="177"/>
      <c r="AN172" s="177"/>
      <c r="AO172" s="177"/>
      <c r="AP172" s="177"/>
      <c r="AQ172" s="177"/>
      <c r="AR172" s="177"/>
      <c r="AS172" s="177"/>
      <c r="AT172" s="177"/>
      <c r="AU172" s="177"/>
      <c r="AV172" s="177"/>
      <c r="AW172" s="177"/>
      <c r="AX172" s="177"/>
      <c r="AY172" s="177"/>
      <c r="AZ172" s="177"/>
      <c r="BA172" s="177"/>
      <c r="BB172" s="177"/>
      <c r="BC172" s="177"/>
      <c r="BD172" s="177"/>
      <c r="BE172" s="177"/>
      <c r="BF172" s="177"/>
      <c r="BG172" s="177"/>
      <c r="BH172" s="177"/>
    </row>
    <row r="173" spans="1:60" outlineLevel="1" x14ac:dyDescent="0.2">
      <c r="A173" s="194"/>
      <c r="B173" s="185"/>
      <c r="C173" s="208" t="s">
        <v>306</v>
      </c>
      <c r="D173" s="188"/>
      <c r="E173" s="191">
        <v>8.85</v>
      </c>
      <c r="F173" s="193"/>
      <c r="G173" s="196"/>
      <c r="H173" s="177"/>
      <c r="I173" s="177"/>
      <c r="J173" s="177"/>
      <c r="K173" s="177"/>
      <c r="L173" s="177"/>
      <c r="M173" s="177"/>
      <c r="N173" s="177"/>
      <c r="O173" s="177"/>
      <c r="P173" s="177"/>
      <c r="Q173" s="177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7"/>
      <c r="AE173" s="177"/>
      <c r="AF173" s="177"/>
      <c r="AG173" s="177"/>
      <c r="AH173" s="177"/>
      <c r="AI173" s="177"/>
      <c r="AJ173" s="177"/>
      <c r="AK173" s="177"/>
      <c r="AL173" s="177"/>
      <c r="AM173" s="177"/>
      <c r="AN173" s="177"/>
      <c r="AO173" s="177"/>
      <c r="AP173" s="177"/>
      <c r="AQ173" s="177"/>
      <c r="AR173" s="177"/>
      <c r="AS173" s="177"/>
      <c r="AT173" s="177"/>
      <c r="AU173" s="177"/>
      <c r="AV173" s="177"/>
      <c r="AW173" s="177"/>
      <c r="AX173" s="177"/>
      <c r="AY173" s="177"/>
      <c r="AZ173" s="177"/>
      <c r="BA173" s="177"/>
      <c r="BB173" s="177"/>
      <c r="BC173" s="177"/>
      <c r="BD173" s="177"/>
      <c r="BE173" s="177"/>
      <c r="BF173" s="177"/>
      <c r="BG173" s="177"/>
      <c r="BH173" s="177"/>
    </row>
    <row r="174" spans="1:60" outlineLevel="1" x14ac:dyDescent="0.2">
      <c r="A174" s="194"/>
      <c r="B174" s="185"/>
      <c r="C174" s="208" t="s">
        <v>244</v>
      </c>
      <c r="D174" s="188"/>
      <c r="E174" s="191">
        <v>9</v>
      </c>
      <c r="F174" s="193"/>
      <c r="G174" s="196"/>
      <c r="H174" s="177"/>
      <c r="I174" s="177"/>
      <c r="J174" s="177"/>
      <c r="K174" s="177"/>
      <c r="L174" s="177"/>
      <c r="M174" s="177"/>
      <c r="N174" s="177"/>
      <c r="O174" s="177"/>
      <c r="P174" s="177"/>
      <c r="Q174" s="177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7"/>
      <c r="AE174" s="177"/>
      <c r="AF174" s="177"/>
      <c r="AG174" s="177"/>
      <c r="AH174" s="177"/>
      <c r="AI174" s="177"/>
      <c r="AJ174" s="177"/>
      <c r="AK174" s="177"/>
      <c r="AL174" s="177"/>
      <c r="AM174" s="177"/>
      <c r="AN174" s="177"/>
      <c r="AO174" s="177"/>
      <c r="AP174" s="177"/>
      <c r="AQ174" s="177"/>
      <c r="AR174" s="177"/>
      <c r="AS174" s="177"/>
      <c r="AT174" s="177"/>
      <c r="AU174" s="177"/>
      <c r="AV174" s="177"/>
      <c r="AW174" s="177"/>
      <c r="AX174" s="177"/>
      <c r="AY174" s="177"/>
      <c r="AZ174" s="177"/>
      <c r="BA174" s="177"/>
      <c r="BB174" s="177"/>
      <c r="BC174" s="177"/>
      <c r="BD174" s="177"/>
      <c r="BE174" s="177"/>
      <c r="BF174" s="177"/>
      <c r="BG174" s="177"/>
      <c r="BH174" s="177"/>
    </row>
    <row r="175" spans="1:60" outlineLevel="1" x14ac:dyDescent="0.2">
      <c r="A175" s="194"/>
      <c r="B175" s="185"/>
      <c r="C175" s="208" t="s">
        <v>245</v>
      </c>
      <c r="D175" s="188"/>
      <c r="E175" s="191">
        <v>10.65</v>
      </c>
      <c r="F175" s="193"/>
      <c r="G175" s="196"/>
      <c r="H175" s="177"/>
      <c r="I175" s="177"/>
      <c r="J175" s="177"/>
      <c r="K175" s="177"/>
      <c r="L175" s="177"/>
      <c r="M175" s="177"/>
      <c r="N175" s="177"/>
      <c r="O175" s="177"/>
      <c r="P175" s="177"/>
      <c r="Q175" s="177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7"/>
      <c r="AE175" s="177"/>
      <c r="AF175" s="177"/>
      <c r="AG175" s="177"/>
      <c r="AH175" s="177"/>
      <c r="AI175" s="177"/>
      <c r="AJ175" s="177"/>
      <c r="AK175" s="177"/>
      <c r="AL175" s="177"/>
      <c r="AM175" s="177"/>
      <c r="AN175" s="177"/>
      <c r="AO175" s="177"/>
      <c r="AP175" s="177"/>
      <c r="AQ175" s="177"/>
      <c r="AR175" s="177"/>
      <c r="AS175" s="177"/>
      <c r="AT175" s="177"/>
      <c r="AU175" s="177"/>
      <c r="AV175" s="177"/>
      <c r="AW175" s="177"/>
      <c r="AX175" s="177"/>
      <c r="AY175" s="177"/>
      <c r="AZ175" s="177"/>
      <c r="BA175" s="177"/>
      <c r="BB175" s="177"/>
      <c r="BC175" s="177"/>
      <c r="BD175" s="177"/>
      <c r="BE175" s="177"/>
      <c r="BF175" s="177"/>
      <c r="BG175" s="177"/>
      <c r="BH175" s="177"/>
    </row>
    <row r="176" spans="1:60" ht="22.5" outlineLevel="1" x14ac:dyDescent="0.2">
      <c r="A176" s="194"/>
      <c r="B176" s="185"/>
      <c r="C176" s="208" t="s">
        <v>246</v>
      </c>
      <c r="D176" s="188"/>
      <c r="E176" s="191">
        <v>40.14</v>
      </c>
      <c r="F176" s="193"/>
      <c r="G176" s="196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7"/>
      <c r="AJ176" s="177"/>
      <c r="AK176" s="177"/>
      <c r="AL176" s="177"/>
      <c r="AM176" s="177"/>
      <c r="AN176" s="177"/>
      <c r="AO176" s="177"/>
      <c r="AP176" s="177"/>
      <c r="AQ176" s="177"/>
      <c r="AR176" s="177"/>
      <c r="AS176" s="177"/>
      <c r="AT176" s="177"/>
      <c r="AU176" s="177"/>
      <c r="AV176" s="177"/>
      <c r="AW176" s="177"/>
      <c r="AX176" s="177"/>
      <c r="AY176" s="177"/>
      <c r="AZ176" s="177"/>
      <c r="BA176" s="177"/>
      <c r="BB176" s="177"/>
      <c r="BC176" s="177"/>
      <c r="BD176" s="177"/>
      <c r="BE176" s="177"/>
      <c r="BF176" s="177"/>
      <c r="BG176" s="177"/>
      <c r="BH176" s="177"/>
    </row>
    <row r="177" spans="1:60" outlineLevel="1" x14ac:dyDescent="0.2">
      <c r="A177" s="194"/>
      <c r="B177" s="185"/>
      <c r="C177" s="208" t="s">
        <v>247</v>
      </c>
      <c r="D177" s="188"/>
      <c r="E177" s="191">
        <v>1.24</v>
      </c>
      <c r="F177" s="193"/>
      <c r="G177" s="196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</row>
    <row r="178" spans="1:60" outlineLevel="1" x14ac:dyDescent="0.2">
      <c r="A178" s="194"/>
      <c r="B178" s="185"/>
      <c r="C178" s="208" t="s">
        <v>307</v>
      </c>
      <c r="D178" s="188"/>
      <c r="E178" s="191">
        <v>0.315</v>
      </c>
      <c r="F178" s="193"/>
      <c r="G178" s="196"/>
      <c r="H178" s="177"/>
      <c r="I178" s="177"/>
      <c r="J178" s="177"/>
      <c r="K178" s="177"/>
      <c r="L178" s="177"/>
      <c r="M178" s="177"/>
      <c r="N178" s="177"/>
      <c r="O178" s="177"/>
      <c r="P178" s="177"/>
      <c r="Q178" s="177"/>
      <c r="R178" s="177"/>
      <c r="S178" s="177"/>
      <c r="T178" s="177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77"/>
      <c r="AE178" s="177"/>
      <c r="AF178" s="177"/>
      <c r="AG178" s="177"/>
      <c r="AH178" s="177"/>
      <c r="AI178" s="177"/>
      <c r="AJ178" s="177"/>
      <c r="AK178" s="177"/>
      <c r="AL178" s="177"/>
      <c r="AM178" s="177"/>
      <c r="AN178" s="177"/>
      <c r="AO178" s="177"/>
      <c r="AP178" s="177"/>
      <c r="AQ178" s="177"/>
      <c r="AR178" s="177"/>
      <c r="AS178" s="177"/>
      <c r="AT178" s="177"/>
      <c r="AU178" s="177"/>
      <c r="AV178" s="177"/>
      <c r="AW178" s="177"/>
      <c r="AX178" s="177"/>
      <c r="AY178" s="177"/>
      <c r="AZ178" s="177"/>
      <c r="BA178" s="177"/>
      <c r="BB178" s="177"/>
      <c r="BC178" s="177"/>
      <c r="BD178" s="177"/>
      <c r="BE178" s="177"/>
      <c r="BF178" s="177"/>
      <c r="BG178" s="177"/>
      <c r="BH178" s="177"/>
    </row>
    <row r="179" spans="1:60" ht="22.5" outlineLevel="1" x14ac:dyDescent="0.2">
      <c r="A179" s="194">
        <v>67</v>
      </c>
      <c r="B179" s="185" t="s">
        <v>310</v>
      </c>
      <c r="C179" s="207" t="s">
        <v>311</v>
      </c>
      <c r="D179" s="187" t="s">
        <v>220</v>
      </c>
      <c r="E179" s="190">
        <v>18.5</v>
      </c>
      <c r="F179" s="193">
        <v>0</v>
      </c>
      <c r="G179" s="196">
        <f>E179*F179</f>
        <v>0</v>
      </c>
      <c r="H179" s="177"/>
      <c r="I179" s="177"/>
      <c r="J179" s="177"/>
      <c r="K179" s="177"/>
      <c r="L179" s="177"/>
      <c r="M179" s="177"/>
      <c r="N179" s="177"/>
      <c r="O179" s="177"/>
      <c r="P179" s="177"/>
      <c r="Q179" s="177"/>
      <c r="R179" s="177"/>
      <c r="S179" s="177"/>
      <c r="T179" s="177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77"/>
      <c r="AE179" s="177"/>
      <c r="AF179" s="177"/>
      <c r="AG179" s="177"/>
      <c r="AH179" s="177"/>
      <c r="AI179" s="177"/>
      <c r="AJ179" s="177"/>
      <c r="AK179" s="177"/>
      <c r="AL179" s="177"/>
      <c r="AM179" s="177"/>
      <c r="AN179" s="177"/>
      <c r="AO179" s="177"/>
      <c r="AP179" s="177"/>
      <c r="AQ179" s="177"/>
      <c r="AR179" s="177"/>
      <c r="AS179" s="177"/>
      <c r="AT179" s="177"/>
      <c r="AU179" s="177"/>
      <c r="AV179" s="177"/>
      <c r="AW179" s="177"/>
      <c r="AX179" s="177"/>
      <c r="AY179" s="177"/>
      <c r="AZ179" s="177"/>
      <c r="BA179" s="177"/>
      <c r="BB179" s="177"/>
      <c r="BC179" s="177"/>
      <c r="BD179" s="177"/>
      <c r="BE179" s="177"/>
      <c r="BF179" s="177"/>
      <c r="BG179" s="177"/>
      <c r="BH179" s="177"/>
    </row>
    <row r="180" spans="1:60" outlineLevel="1" x14ac:dyDescent="0.2">
      <c r="A180" s="194"/>
      <c r="B180" s="185"/>
      <c r="C180" s="208" t="s">
        <v>312</v>
      </c>
      <c r="D180" s="188"/>
      <c r="E180" s="191">
        <v>12.3</v>
      </c>
      <c r="F180" s="193"/>
      <c r="G180" s="196"/>
      <c r="H180" s="177"/>
      <c r="I180" s="177"/>
      <c r="J180" s="177"/>
      <c r="K180" s="177"/>
      <c r="L180" s="177"/>
      <c r="M180" s="177"/>
      <c r="N180" s="177"/>
      <c r="O180" s="177"/>
      <c r="P180" s="177"/>
      <c r="Q180" s="177"/>
      <c r="R180" s="177"/>
      <c r="S180" s="177"/>
      <c r="T180" s="177"/>
      <c r="U180" s="177"/>
      <c r="V180" s="177"/>
      <c r="W180" s="177"/>
      <c r="X180" s="177"/>
      <c r="Y180" s="177"/>
      <c r="Z180" s="177"/>
      <c r="AA180" s="177"/>
      <c r="AB180" s="177"/>
      <c r="AC180" s="177"/>
      <c r="AD180" s="177"/>
      <c r="AE180" s="177"/>
      <c r="AF180" s="177"/>
      <c r="AG180" s="177"/>
      <c r="AH180" s="177"/>
      <c r="AI180" s="177"/>
      <c r="AJ180" s="177"/>
      <c r="AK180" s="177"/>
      <c r="AL180" s="177"/>
      <c r="AM180" s="177"/>
      <c r="AN180" s="177"/>
      <c r="AO180" s="177"/>
      <c r="AP180" s="177"/>
      <c r="AQ180" s="177"/>
      <c r="AR180" s="177"/>
      <c r="AS180" s="177"/>
      <c r="AT180" s="177"/>
      <c r="AU180" s="177"/>
      <c r="AV180" s="177"/>
      <c r="AW180" s="177"/>
      <c r="AX180" s="177"/>
      <c r="AY180" s="177"/>
      <c r="AZ180" s="177"/>
      <c r="BA180" s="177"/>
      <c r="BB180" s="177"/>
      <c r="BC180" s="177"/>
      <c r="BD180" s="177"/>
      <c r="BE180" s="177"/>
      <c r="BF180" s="177"/>
      <c r="BG180" s="177"/>
      <c r="BH180" s="177"/>
    </row>
    <row r="181" spans="1:60" outlineLevel="1" x14ac:dyDescent="0.2">
      <c r="A181" s="194"/>
      <c r="B181" s="185"/>
      <c r="C181" s="208" t="s">
        <v>313</v>
      </c>
      <c r="D181" s="188"/>
      <c r="E181" s="191">
        <v>6.2</v>
      </c>
      <c r="F181" s="193"/>
      <c r="G181" s="196"/>
      <c r="H181" s="177"/>
      <c r="I181" s="177"/>
      <c r="J181" s="177"/>
      <c r="K181" s="177"/>
      <c r="L181" s="177"/>
      <c r="M181" s="177"/>
      <c r="N181" s="177"/>
      <c r="O181" s="177"/>
      <c r="P181" s="177"/>
      <c r="Q181" s="177"/>
      <c r="R181" s="177"/>
      <c r="S181" s="177"/>
      <c r="T181" s="177"/>
      <c r="U181" s="177"/>
      <c r="V181" s="177"/>
      <c r="W181" s="177"/>
      <c r="X181" s="177"/>
      <c r="Y181" s="177"/>
      <c r="Z181" s="177"/>
      <c r="AA181" s="177"/>
      <c r="AB181" s="177"/>
      <c r="AC181" s="177"/>
      <c r="AD181" s="177"/>
      <c r="AE181" s="177"/>
      <c r="AF181" s="177"/>
      <c r="AG181" s="177"/>
      <c r="AH181" s="177"/>
      <c r="AI181" s="177"/>
      <c r="AJ181" s="177"/>
      <c r="AK181" s="177"/>
      <c r="AL181" s="177"/>
      <c r="AM181" s="177"/>
      <c r="AN181" s="177"/>
      <c r="AO181" s="177"/>
      <c r="AP181" s="177"/>
      <c r="AQ181" s="177"/>
      <c r="AR181" s="177"/>
      <c r="AS181" s="177"/>
      <c r="AT181" s="177"/>
      <c r="AU181" s="177"/>
      <c r="AV181" s="177"/>
      <c r="AW181" s="177"/>
      <c r="AX181" s="177"/>
      <c r="AY181" s="177"/>
      <c r="AZ181" s="177"/>
      <c r="BA181" s="177"/>
      <c r="BB181" s="177"/>
      <c r="BC181" s="177"/>
      <c r="BD181" s="177"/>
      <c r="BE181" s="177"/>
      <c r="BF181" s="177"/>
      <c r="BG181" s="177"/>
      <c r="BH181" s="177"/>
    </row>
    <row r="182" spans="1:60" outlineLevel="1" x14ac:dyDescent="0.2">
      <c r="A182" s="194">
        <v>68</v>
      </c>
      <c r="B182" s="185" t="s">
        <v>314</v>
      </c>
      <c r="C182" s="207" t="s">
        <v>315</v>
      </c>
      <c r="D182" s="187" t="s">
        <v>117</v>
      </c>
      <c r="E182" s="190">
        <v>11</v>
      </c>
      <c r="F182" s="193">
        <v>0</v>
      </c>
      <c r="G182" s="196">
        <f>E182*F182</f>
        <v>0</v>
      </c>
      <c r="H182" s="177"/>
      <c r="I182" s="177"/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7"/>
      <c r="V182" s="177"/>
      <c r="W182" s="177"/>
      <c r="X182" s="177"/>
      <c r="Y182" s="177"/>
      <c r="Z182" s="177"/>
      <c r="AA182" s="177"/>
      <c r="AB182" s="177"/>
      <c r="AC182" s="177"/>
      <c r="AD182" s="177"/>
      <c r="AE182" s="177"/>
      <c r="AF182" s="177"/>
      <c r="AG182" s="177"/>
      <c r="AH182" s="177"/>
      <c r="AI182" s="177"/>
      <c r="AJ182" s="177"/>
      <c r="AK182" s="177"/>
      <c r="AL182" s="177"/>
      <c r="AM182" s="177"/>
      <c r="AN182" s="177"/>
      <c r="AO182" s="177"/>
      <c r="AP182" s="177"/>
      <c r="AQ182" s="177"/>
      <c r="AR182" s="177"/>
      <c r="AS182" s="177"/>
      <c r="AT182" s="177"/>
      <c r="AU182" s="177"/>
      <c r="AV182" s="177"/>
      <c r="AW182" s="177"/>
      <c r="AX182" s="177"/>
      <c r="AY182" s="177"/>
      <c r="AZ182" s="177"/>
      <c r="BA182" s="177"/>
      <c r="BB182" s="177"/>
      <c r="BC182" s="177"/>
      <c r="BD182" s="177"/>
      <c r="BE182" s="177"/>
      <c r="BF182" s="177"/>
      <c r="BG182" s="177"/>
      <c r="BH182" s="177"/>
    </row>
    <row r="183" spans="1:60" outlineLevel="1" x14ac:dyDescent="0.2">
      <c r="A183" s="194">
        <v>69</v>
      </c>
      <c r="B183" s="185" t="s">
        <v>316</v>
      </c>
      <c r="C183" s="207" t="s">
        <v>317</v>
      </c>
      <c r="D183" s="187" t="s">
        <v>129</v>
      </c>
      <c r="E183" s="190">
        <v>78</v>
      </c>
      <c r="F183" s="193">
        <v>0</v>
      </c>
      <c r="G183" s="196">
        <f>E183*F183</f>
        <v>0</v>
      </c>
      <c r="H183" s="177"/>
      <c r="I183" s="177"/>
      <c r="J183" s="177"/>
      <c r="K183" s="177"/>
      <c r="L183" s="177"/>
      <c r="M183" s="177"/>
      <c r="N183" s="177"/>
      <c r="O183" s="177"/>
      <c r="P183" s="177"/>
      <c r="Q183" s="177"/>
      <c r="R183" s="177"/>
      <c r="S183" s="177"/>
      <c r="T183" s="177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77"/>
      <c r="AE183" s="177"/>
      <c r="AF183" s="177"/>
      <c r="AG183" s="177"/>
      <c r="AH183" s="177"/>
      <c r="AI183" s="177"/>
      <c r="AJ183" s="177"/>
      <c r="AK183" s="177"/>
      <c r="AL183" s="177"/>
      <c r="AM183" s="177"/>
      <c r="AN183" s="177"/>
      <c r="AO183" s="177"/>
      <c r="AP183" s="177"/>
      <c r="AQ183" s="177"/>
      <c r="AR183" s="177"/>
      <c r="AS183" s="177"/>
      <c r="AT183" s="177"/>
      <c r="AU183" s="177"/>
      <c r="AV183" s="177"/>
      <c r="AW183" s="177"/>
      <c r="AX183" s="177"/>
      <c r="AY183" s="177"/>
      <c r="AZ183" s="177"/>
      <c r="BA183" s="177"/>
      <c r="BB183" s="177"/>
      <c r="BC183" s="177"/>
      <c r="BD183" s="177"/>
      <c r="BE183" s="177"/>
      <c r="BF183" s="177"/>
      <c r="BG183" s="177"/>
      <c r="BH183" s="177"/>
    </row>
    <row r="184" spans="1:60" outlineLevel="1" x14ac:dyDescent="0.2">
      <c r="A184" s="194"/>
      <c r="B184" s="185"/>
      <c r="C184" s="208" t="s">
        <v>318</v>
      </c>
      <c r="D184" s="188"/>
      <c r="E184" s="191">
        <v>78</v>
      </c>
      <c r="F184" s="193"/>
      <c r="G184" s="196"/>
      <c r="H184" s="177"/>
      <c r="I184" s="177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177"/>
      <c r="U184" s="177"/>
      <c r="V184" s="177"/>
      <c r="W184" s="177"/>
      <c r="X184" s="177"/>
      <c r="Y184" s="177"/>
      <c r="Z184" s="177"/>
      <c r="AA184" s="177"/>
      <c r="AB184" s="177"/>
      <c r="AC184" s="177"/>
      <c r="AD184" s="177"/>
      <c r="AE184" s="177"/>
      <c r="AF184" s="177"/>
      <c r="AG184" s="177"/>
      <c r="AH184" s="177"/>
      <c r="AI184" s="177"/>
      <c r="AJ184" s="177"/>
      <c r="AK184" s="177"/>
      <c r="AL184" s="177"/>
      <c r="AM184" s="177"/>
      <c r="AN184" s="177"/>
      <c r="AO184" s="177"/>
      <c r="AP184" s="177"/>
      <c r="AQ184" s="177"/>
      <c r="AR184" s="177"/>
      <c r="AS184" s="177"/>
      <c r="AT184" s="177"/>
      <c r="AU184" s="177"/>
      <c r="AV184" s="177"/>
      <c r="AW184" s="177"/>
      <c r="AX184" s="177"/>
      <c r="AY184" s="177"/>
      <c r="AZ184" s="177"/>
      <c r="BA184" s="177"/>
      <c r="BB184" s="177"/>
      <c r="BC184" s="177"/>
      <c r="BD184" s="177"/>
      <c r="BE184" s="177"/>
      <c r="BF184" s="177"/>
      <c r="BG184" s="177"/>
      <c r="BH184" s="177"/>
    </row>
    <row r="185" spans="1:60" outlineLevel="1" x14ac:dyDescent="0.2">
      <c r="A185" s="194">
        <v>70</v>
      </c>
      <c r="B185" s="185" t="s">
        <v>319</v>
      </c>
      <c r="C185" s="207" t="s">
        <v>320</v>
      </c>
      <c r="D185" s="187" t="s">
        <v>125</v>
      </c>
      <c r="E185" s="190">
        <v>1.2927500000000001</v>
      </c>
      <c r="F185" s="193">
        <v>0</v>
      </c>
      <c r="G185" s="196">
        <f>E185*F185</f>
        <v>0</v>
      </c>
      <c r="H185" s="177"/>
      <c r="I185" s="177"/>
      <c r="J185" s="177"/>
      <c r="K185" s="177"/>
      <c r="L185" s="177"/>
      <c r="M185" s="177"/>
      <c r="N185" s="177"/>
      <c r="O185" s="177"/>
      <c r="P185" s="177"/>
      <c r="Q185" s="177"/>
      <c r="R185" s="177"/>
      <c r="S185" s="177"/>
      <c r="T185" s="177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77"/>
      <c r="AE185" s="177"/>
      <c r="AF185" s="177"/>
      <c r="AG185" s="177"/>
      <c r="AH185" s="177"/>
      <c r="AI185" s="177"/>
      <c r="AJ185" s="177"/>
      <c r="AK185" s="177"/>
      <c r="AL185" s="177"/>
      <c r="AM185" s="177"/>
      <c r="AN185" s="177"/>
      <c r="AO185" s="177"/>
      <c r="AP185" s="177"/>
      <c r="AQ185" s="177"/>
      <c r="AR185" s="177"/>
      <c r="AS185" s="177"/>
      <c r="AT185" s="177"/>
      <c r="AU185" s="177"/>
      <c r="AV185" s="177"/>
      <c r="AW185" s="177"/>
      <c r="AX185" s="177"/>
      <c r="AY185" s="177"/>
      <c r="AZ185" s="177"/>
      <c r="BA185" s="177"/>
      <c r="BB185" s="177"/>
      <c r="BC185" s="177"/>
      <c r="BD185" s="177"/>
      <c r="BE185" s="177"/>
      <c r="BF185" s="177"/>
      <c r="BG185" s="177"/>
      <c r="BH185" s="177"/>
    </row>
    <row r="186" spans="1:60" x14ac:dyDescent="0.2">
      <c r="A186" s="195" t="s">
        <v>110</v>
      </c>
      <c r="B186" s="186" t="s">
        <v>98</v>
      </c>
      <c r="C186" s="209" t="s">
        <v>99</v>
      </c>
      <c r="D186" s="189"/>
      <c r="E186" s="192"/>
      <c r="F186" s="252">
        <f>SUM(G187:G190)</f>
        <v>0</v>
      </c>
      <c r="G186" s="253"/>
    </row>
    <row r="187" spans="1:60" outlineLevel="1" x14ac:dyDescent="0.2">
      <c r="A187" s="194">
        <v>71</v>
      </c>
      <c r="B187" s="185" t="s">
        <v>321</v>
      </c>
      <c r="C187" s="207" t="s">
        <v>322</v>
      </c>
      <c r="D187" s="187" t="s">
        <v>129</v>
      </c>
      <c r="E187" s="190">
        <v>94.462500000000006</v>
      </c>
      <c r="F187" s="193">
        <v>0</v>
      </c>
      <c r="G187" s="196">
        <f>E187*F187</f>
        <v>0</v>
      </c>
      <c r="H187" s="177"/>
      <c r="I187" s="177"/>
      <c r="J187" s="177"/>
      <c r="K187" s="177"/>
      <c r="L187" s="177"/>
      <c r="M187" s="177"/>
      <c r="N187" s="177"/>
      <c r="O187" s="177"/>
      <c r="P187" s="177"/>
      <c r="Q187" s="177"/>
      <c r="R187" s="177"/>
      <c r="S187" s="177"/>
      <c r="T187" s="177"/>
      <c r="U187" s="177"/>
      <c r="V187" s="177"/>
      <c r="W187" s="177"/>
      <c r="X187" s="177"/>
      <c r="Y187" s="177"/>
      <c r="Z187" s="177"/>
      <c r="AA187" s="177"/>
      <c r="AB187" s="177"/>
      <c r="AC187" s="177"/>
      <c r="AD187" s="177"/>
      <c r="AE187" s="177"/>
      <c r="AF187" s="177"/>
      <c r="AG187" s="177"/>
      <c r="AH187" s="177"/>
      <c r="AI187" s="177"/>
      <c r="AJ187" s="177"/>
      <c r="AK187" s="177"/>
      <c r="AL187" s="177"/>
      <c r="AM187" s="177"/>
      <c r="AN187" s="177"/>
      <c r="AO187" s="177"/>
      <c r="AP187" s="177"/>
      <c r="AQ187" s="177"/>
      <c r="AR187" s="177"/>
      <c r="AS187" s="177"/>
      <c r="AT187" s="177"/>
      <c r="AU187" s="177"/>
      <c r="AV187" s="177"/>
      <c r="AW187" s="177"/>
      <c r="AX187" s="177"/>
      <c r="AY187" s="177"/>
      <c r="AZ187" s="177"/>
      <c r="BA187" s="177"/>
      <c r="BB187" s="177"/>
      <c r="BC187" s="177"/>
      <c r="BD187" s="177"/>
      <c r="BE187" s="177"/>
      <c r="BF187" s="177"/>
      <c r="BG187" s="177"/>
      <c r="BH187" s="177"/>
    </row>
    <row r="188" spans="1:60" outlineLevel="1" x14ac:dyDescent="0.2">
      <c r="A188" s="194"/>
      <c r="B188" s="185"/>
      <c r="C188" s="208" t="s">
        <v>323</v>
      </c>
      <c r="D188" s="188"/>
      <c r="E188" s="191">
        <v>91.342500000000001</v>
      </c>
      <c r="F188" s="193"/>
      <c r="G188" s="196"/>
      <c r="H188" s="177"/>
      <c r="I188" s="177"/>
      <c r="J188" s="177"/>
      <c r="K188" s="177"/>
      <c r="L188" s="177"/>
      <c r="M188" s="177"/>
      <c r="N188" s="177"/>
      <c r="O188" s="177"/>
      <c r="P188" s="177"/>
      <c r="Q188" s="177"/>
      <c r="R188" s="177"/>
      <c r="S188" s="177"/>
      <c r="T188" s="177"/>
      <c r="U188" s="177"/>
      <c r="V188" s="177"/>
      <c r="W188" s="177"/>
      <c r="X188" s="177"/>
      <c r="Y188" s="177"/>
      <c r="Z188" s="177"/>
      <c r="AA188" s="177"/>
      <c r="AB188" s="177"/>
      <c r="AC188" s="177"/>
      <c r="AD188" s="177"/>
      <c r="AE188" s="177"/>
      <c r="AF188" s="177"/>
      <c r="AG188" s="177"/>
      <c r="AH188" s="177"/>
      <c r="AI188" s="177"/>
      <c r="AJ188" s="177"/>
      <c r="AK188" s="177"/>
      <c r="AL188" s="177"/>
      <c r="AM188" s="177"/>
      <c r="AN188" s="177"/>
      <c r="AO188" s="177"/>
      <c r="AP188" s="177"/>
      <c r="AQ188" s="177"/>
      <c r="AR188" s="177"/>
      <c r="AS188" s="177"/>
      <c r="AT188" s="177"/>
      <c r="AU188" s="177"/>
      <c r="AV188" s="177"/>
      <c r="AW188" s="177"/>
      <c r="AX188" s="177"/>
      <c r="AY188" s="177"/>
      <c r="AZ188" s="177"/>
      <c r="BA188" s="177"/>
      <c r="BB188" s="177"/>
      <c r="BC188" s="177"/>
      <c r="BD188" s="177"/>
      <c r="BE188" s="177"/>
      <c r="BF188" s="177"/>
      <c r="BG188" s="177"/>
      <c r="BH188" s="177"/>
    </row>
    <row r="189" spans="1:60" outlineLevel="1" x14ac:dyDescent="0.2">
      <c r="A189" s="194"/>
      <c r="B189" s="185"/>
      <c r="C189" s="208" t="s">
        <v>324</v>
      </c>
      <c r="D189" s="188"/>
      <c r="E189" s="191">
        <v>3.12</v>
      </c>
      <c r="F189" s="193"/>
      <c r="G189" s="196"/>
      <c r="H189" s="177"/>
      <c r="I189" s="177"/>
      <c r="J189" s="177"/>
      <c r="K189" s="177"/>
      <c r="L189" s="177"/>
      <c r="M189" s="177"/>
      <c r="N189" s="177"/>
      <c r="O189" s="177"/>
      <c r="P189" s="177"/>
      <c r="Q189" s="177"/>
      <c r="R189" s="177"/>
      <c r="S189" s="177"/>
      <c r="T189" s="177"/>
      <c r="U189" s="177"/>
      <c r="V189" s="177"/>
      <c r="W189" s="177"/>
      <c r="X189" s="177"/>
      <c r="Y189" s="177"/>
      <c r="Z189" s="177"/>
      <c r="AA189" s="177"/>
      <c r="AB189" s="177"/>
      <c r="AC189" s="177"/>
      <c r="AD189" s="177"/>
      <c r="AE189" s="177"/>
      <c r="AF189" s="177"/>
      <c r="AG189" s="177"/>
      <c r="AH189" s="177"/>
      <c r="AI189" s="177"/>
      <c r="AJ189" s="177"/>
      <c r="AK189" s="177"/>
      <c r="AL189" s="177"/>
      <c r="AM189" s="177"/>
      <c r="AN189" s="177"/>
      <c r="AO189" s="177"/>
      <c r="AP189" s="177"/>
      <c r="AQ189" s="177"/>
      <c r="AR189" s="177"/>
      <c r="AS189" s="177"/>
      <c r="AT189" s="177"/>
      <c r="AU189" s="177"/>
      <c r="AV189" s="177"/>
      <c r="AW189" s="177"/>
      <c r="AX189" s="177"/>
      <c r="AY189" s="177"/>
      <c r="AZ189" s="177"/>
      <c r="BA189" s="177"/>
      <c r="BB189" s="177"/>
      <c r="BC189" s="177"/>
      <c r="BD189" s="177"/>
      <c r="BE189" s="177"/>
      <c r="BF189" s="177"/>
      <c r="BG189" s="177"/>
      <c r="BH189" s="177"/>
    </row>
    <row r="190" spans="1:60" outlineLevel="1" x14ac:dyDescent="0.2">
      <c r="A190" s="194">
        <v>72</v>
      </c>
      <c r="B190" s="185" t="s">
        <v>325</v>
      </c>
      <c r="C190" s="207" t="s">
        <v>326</v>
      </c>
      <c r="D190" s="187" t="s">
        <v>129</v>
      </c>
      <c r="E190" s="190">
        <v>94.462500000000006</v>
      </c>
      <c r="F190" s="193">
        <v>0</v>
      </c>
      <c r="G190" s="196">
        <f>E190*F190</f>
        <v>0</v>
      </c>
      <c r="H190" s="177"/>
      <c r="I190" s="177"/>
      <c r="J190" s="177"/>
      <c r="K190" s="177"/>
      <c r="L190" s="177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77"/>
      <c r="AE190" s="177"/>
      <c r="AF190" s="177"/>
      <c r="AG190" s="177"/>
      <c r="AH190" s="177"/>
      <c r="AI190" s="177"/>
      <c r="AJ190" s="177"/>
      <c r="AK190" s="177"/>
      <c r="AL190" s="177"/>
      <c r="AM190" s="177"/>
      <c r="AN190" s="177"/>
      <c r="AO190" s="177"/>
      <c r="AP190" s="177"/>
      <c r="AQ190" s="177"/>
      <c r="AR190" s="177"/>
      <c r="AS190" s="177"/>
      <c r="AT190" s="177"/>
      <c r="AU190" s="177"/>
      <c r="AV190" s="177"/>
      <c r="AW190" s="177"/>
      <c r="AX190" s="177"/>
      <c r="AY190" s="177"/>
      <c r="AZ190" s="177"/>
      <c r="BA190" s="177"/>
      <c r="BB190" s="177"/>
      <c r="BC190" s="177"/>
      <c r="BD190" s="177"/>
      <c r="BE190" s="177"/>
      <c r="BF190" s="177"/>
      <c r="BG190" s="177"/>
      <c r="BH190" s="177"/>
    </row>
    <row r="191" spans="1:60" x14ac:dyDescent="0.2">
      <c r="A191" s="195" t="s">
        <v>110</v>
      </c>
      <c r="B191" s="186" t="s">
        <v>100</v>
      </c>
      <c r="C191" s="209" t="s">
        <v>101</v>
      </c>
      <c r="D191" s="189"/>
      <c r="E191" s="192"/>
      <c r="F191" s="252">
        <f>SUM(G192:G202)</f>
        <v>0</v>
      </c>
      <c r="G191" s="253"/>
    </row>
    <row r="192" spans="1:60" ht="22.5" outlineLevel="1" x14ac:dyDescent="0.2">
      <c r="A192" s="194">
        <v>73</v>
      </c>
      <c r="B192" s="185" t="s">
        <v>327</v>
      </c>
      <c r="C192" s="207" t="s">
        <v>328</v>
      </c>
      <c r="D192" s="187" t="s">
        <v>271</v>
      </c>
      <c r="E192" s="190">
        <v>2</v>
      </c>
      <c r="F192" s="193">
        <v>0</v>
      </c>
      <c r="G192" s="196">
        <f t="shared" ref="G192:G202" si="1">E192*F192</f>
        <v>0</v>
      </c>
      <c r="H192" s="177"/>
      <c r="I192" s="177"/>
      <c r="J192" s="177"/>
      <c r="K192" s="177"/>
      <c r="L192" s="177"/>
      <c r="M192" s="177"/>
      <c r="N192" s="177"/>
      <c r="O192" s="177"/>
      <c r="P192" s="177"/>
      <c r="Q192" s="177"/>
      <c r="R192" s="177"/>
      <c r="S192" s="177"/>
      <c r="T192" s="177"/>
      <c r="U192" s="177"/>
      <c r="V192" s="177"/>
      <c r="W192" s="177"/>
      <c r="X192" s="177"/>
      <c r="Y192" s="177"/>
      <c r="Z192" s="177"/>
      <c r="AA192" s="177"/>
      <c r="AB192" s="177"/>
      <c r="AC192" s="177"/>
      <c r="AD192" s="177"/>
      <c r="AE192" s="177"/>
      <c r="AF192" s="177"/>
      <c r="AG192" s="177"/>
      <c r="AH192" s="177"/>
      <c r="AI192" s="177"/>
      <c r="AJ192" s="177"/>
      <c r="AK192" s="177"/>
      <c r="AL192" s="177"/>
      <c r="AM192" s="177"/>
      <c r="AN192" s="177"/>
      <c r="AO192" s="177"/>
      <c r="AP192" s="177"/>
      <c r="AQ192" s="177"/>
      <c r="AR192" s="177"/>
      <c r="AS192" s="177"/>
      <c r="AT192" s="177"/>
      <c r="AU192" s="177"/>
      <c r="AV192" s="177"/>
      <c r="AW192" s="177"/>
      <c r="AX192" s="177"/>
      <c r="AY192" s="177"/>
      <c r="AZ192" s="177"/>
      <c r="BA192" s="177"/>
      <c r="BB192" s="177"/>
      <c r="BC192" s="177"/>
      <c r="BD192" s="177"/>
      <c r="BE192" s="177"/>
      <c r="BF192" s="177"/>
      <c r="BG192" s="177"/>
      <c r="BH192" s="177"/>
    </row>
    <row r="193" spans="1:60" ht="22.5" outlineLevel="1" x14ac:dyDescent="0.2">
      <c r="A193" s="194">
        <v>74</v>
      </c>
      <c r="B193" s="185" t="s">
        <v>329</v>
      </c>
      <c r="C193" s="207" t="s">
        <v>330</v>
      </c>
      <c r="D193" s="187" t="s">
        <v>271</v>
      </c>
      <c r="E193" s="190">
        <v>2</v>
      </c>
      <c r="F193" s="193">
        <v>0</v>
      </c>
      <c r="G193" s="196">
        <f t="shared" si="1"/>
        <v>0</v>
      </c>
      <c r="H193" s="177"/>
      <c r="I193" s="177"/>
      <c r="J193" s="177"/>
      <c r="K193" s="177"/>
      <c r="L193" s="177"/>
      <c r="M193" s="177"/>
      <c r="N193" s="177"/>
      <c r="O193" s="177"/>
      <c r="P193" s="177"/>
      <c r="Q193" s="177"/>
      <c r="R193" s="177"/>
      <c r="S193" s="177"/>
      <c r="T193" s="177"/>
      <c r="U193" s="177"/>
      <c r="V193" s="177"/>
      <c r="W193" s="177"/>
      <c r="X193" s="177"/>
      <c r="Y193" s="177"/>
      <c r="Z193" s="177"/>
      <c r="AA193" s="177"/>
      <c r="AB193" s="177"/>
      <c r="AC193" s="177"/>
      <c r="AD193" s="177"/>
      <c r="AE193" s="177"/>
      <c r="AF193" s="177"/>
      <c r="AG193" s="177"/>
      <c r="AH193" s="177"/>
      <c r="AI193" s="177"/>
      <c r="AJ193" s="177"/>
      <c r="AK193" s="177"/>
      <c r="AL193" s="177"/>
      <c r="AM193" s="177"/>
      <c r="AN193" s="177"/>
      <c r="AO193" s="177"/>
      <c r="AP193" s="177"/>
      <c r="AQ193" s="177"/>
      <c r="AR193" s="177"/>
      <c r="AS193" s="177"/>
      <c r="AT193" s="177"/>
      <c r="AU193" s="177"/>
      <c r="AV193" s="177"/>
      <c r="AW193" s="177"/>
      <c r="AX193" s="177"/>
      <c r="AY193" s="177"/>
      <c r="AZ193" s="177"/>
      <c r="BA193" s="177"/>
      <c r="BB193" s="177"/>
      <c r="BC193" s="177"/>
      <c r="BD193" s="177"/>
      <c r="BE193" s="177"/>
      <c r="BF193" s="177"/>
      <c r="BG193" s="177"/>
      <c r="BH193" s="177"/>
    </row>
    <row r="194" spans="1:60" ht="22.5" outlineLevel="1" x14ac:dyDescent="0.2">
      <c r="A194" s="194">
        <v>75</v>
      </c>
      <c r="B194" s="185" t="s">
        <v>331</v>
      </c>
      <c r="C194" s="207" t="s">
        <v>332</v>
      </c>
      <c r="D194" s="187" t="s">
        <v>271</v>
      </c>
      <c r="E194" s="190">
        <v>1</v>
      </c>
      <c r="F194" s="193">
        <v>0</v>
      </c>
      <c r="G194" s="196">
        <f t="shared" si="1"/>
        <v>0</v>
      </c>
      <c r="H194" s="177"/>
      <c r="I194" s="177"/>
      <c r="J194" s="177"/>
      <c r="K194" s="177"/>
      <c r="L194" s="177"/>
      <c r="M194" s="177"/>
      <c r="N194" s="177"/>
      <c r="O194" s="177"/>
      <c r="P194" s="177"/>
      <c r="Q194" s="177"/>
      <c r="R194" s="177"/>
      <c r="S194" s="177"/>
      <c r="T194" s="177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77"/>
      <c r="AE194" s="177"/>
      <c r="AF194" s="177"/>
      <c r="AG194" s="177"/>
      <c r="AH194" s="177"/>
      <c r="AI194" s="177"/>
      <c r="AJ194" s="177"/>
      <c r="AK194" s="177"/>
      <c r="AL194" s="177"/>
      <c r="AM194" s="177"/>
      <c r="AN194" s="177"/>
      <c r="AO194" s="177"/>
      <c r="AP194" s="177"/>
      <c r="AQ194" s="177"/>
      <c r="AR194" s="177"/>
      <c r="AS194" s="177"/>
      <c r="AT194" s="177"/>
      <c r="AU194" s="177"/>
      <c r="AV194" s="177"/>
      <c r="AW194" s="177"/>
      <c r="AX194" s="177"/>
      <c r="AY194" s="177"/>
      <c r="AZ194" s="177"/>
      <c r="BA194" s="177"/>
      <c r="BB194" s="177"/>
      <c r="BC194" s="177"/>
      <c r="BD194" s="177"/>
      <c r="BE194" s="177"/>
      <c r="BF194" s="177"/>
      <c r="BG194" s="177"/>
      <c r="BH194" s="177"/>
    </row>
    <row r="195" spans="1:60" ht="22.5" outlineLevel="1" x14ac:dyDescent="0.2">
      <c r="A195" s="194">
        <v>76</v>
      </c>
      <c r="B195" s="185" t="s">
        <v>333</v>
      </c>
      <c r="C195" s="207" t="s">
        <v>334</v>
      </c>
      <c r="D195" s="187" t="s">
        <v>271</v>
      </c>
      <c r="E195" s="190">
        <v>1</v>
      </c>
      <c r="F195" s="193">
        <v>0</v>
      </c>
      <c r="G195" s="196">
        <f t="shared" si="1"/>
        <v>0</v>
      </c>
      <c r="H195" s="177"/>
      <c r="I195" s="177"/>
      <c r="J195" s="177"/>
      <c r="K195" s="177"/>
      <c r="L195" s="177"/>
      <c r="M195" s="177"/>
      <c r="N195" s="177"/>
      <c r="O195" s="177"/>
      <c r="P195" s="177"/>
      <c r="Q195" s="177"/>
      <c r="R195" s="177"/>
      <c r="S195" s="177"/>
      <c r="T195" s="177"/>
      <c r="U195" s="177"/>
      <c r="V195" s="177"/>
      <c r="W195" s="177"/>
      <c r="X195" s="177"/>
      <c r="Y195" s="177"/>
      <c r="Z195" s="177"/>
      <c r="AA195" s="177"/>
      <c r="AB195" s="177"/>
      <c r="AC195" s="177"/>
      <c r="AD195" s="177"/>
      <c r="AE195" s="177"/>
      <c r="AF195" s="177"/>
      <c r="AG195" s="177"/>
      <c r="AH195" s="177"/>
      <c r="AI195" s="177"/>
      <c r="AJ195" s="177"/>
      <c r="AK195" s="177"/>
      <c r="AL195" s="177"/>
      <c r="AM195" s="177"/>
      <c r="AN195" s="177"/>
      <c r="AO195" s="177"/>
      <c r="AP195" s="177"/>
      <c r="AQ195" s="177"/>
      <c r="AR195" s="177"/>
      <c r="AS195" s="177"/>
      <c r="AT195" s="177"/>
      <c r="AU195" s="177"/>
      <c r="AV195" s="177"/>
      <c r="AW195" s="177"/>
      <c r="AX195" s="177"/>
      <c r="AY195" s="177"/>
      <c r="AZ195" s="177"/>
      <c r="BA195" s="177"/>
      <c r="BB195" s="177"/>
      <c r="BC195" s="177"/>
      <c r="BD195" s="177"/>
      <c r="BE195" s="177"/>
      <c r="BF195" s="177"/>
      <c r="BG195" s="177"/>
      <c r="BH195" s="177"/>
    </row>
    <row r="196" spans="1:60" ht="22.5" outlineLevel="1" x14ac:dyDescent="0.2">
      <c r="A196" s="194">
        <v>77</v>
      </c>
      <c r="B196" s="185" t="s">
        <v>335</v>
      </c>
      <c r="C196" s="207" t="s">
        <v>336</v>
      </c>
      <c r="D196" s="187" t="s">
        <v>271</v>
      </c>
      <c r="E196" s="190">
        <v>2</v>
      </c>
      <c r="F196" s="193">
        <v>0</v>
      </c>
      <c r="G196" s="196">
        <f t="shared" si="1"/>
        <v>0</v>
      </c>
      <c r="H196" s="177"/>
      <c r="I196" s="177"/>
      <c r="J196" s="177"/>
      <c r="K196" s="177"/>
      <c r="L196" s="177"/>
      <c r="M196" s="177"/>
      <c r="N196" s="177"/>
      <c r="O196" s="177"/>
      <c r="P196" s="177"/>
      <c r="Q196" s="177"/>
      <c r="R196" s="177"/>
      <c r="S196" s="177"/>
      <c r="T196" s="177"/>
      <c r="U196" s="177"/>
      <c r="V196" s="177"/>
      <c r="W196" s="177"/>
      <c r="X196" s="177"/>
      <c r="Y196" s="177"/>
      <c r="Z196" s="177"/>
      <c r="AA196" s="177"/>
      <c r="AB196" s="177"/>
      <c r="AC196" s="177"/>
      <c r="AD196" s="177"/>
      <c r="AE196" s="177"/>
      <c r="AF196" s="177"/>
      <c r="AG196" s="177"/>
      <c r="AH196" s="177"/>
      <c r="AI196" s="177"/>
      <c r="AJ196" s="177"/>
      <c r="AK196" s="177"/>
      <c r="AL196" s="177"/>
      <c r="AM196" s="177"/>
      <c r="AN196" s="177"/>
      <c r="AO196" s="177"/>
      <c r="AP196" s="177"/>
      <c r="AQ196" s="177"/>
      <c r="AR196" s="177"/>
      <c r="AS196" s="177"/>
      <c r="AT196" s="177"/>
      <c r="AU196" s="177"/>
      <c r="AV196" s="177"/>
      <c r="AW196" s="177"/>
      <c r="AX196" s="177"/>
      <c r="AY196" s="177"/>
      <c r="AZ196" s="177"/>
      <c r="BA196" s="177"/>
      <c r="BB196" s="177"/>
      <c r="BC196" s="177"/>
      <c r="BD196" s="177"/>
      <c r="BE196" s="177"/>
      <c r="BF196" s="177"/>
      <c r="BG196" s="177"/>
      <c r="BH196" s="177"/>
    </row>
    <row r="197" spans="1:60" ht="22.5" outlineLevel="1" x14ac:dyDescent="0.2">
      <c r="A197" s="194">
        <v>78</v>
      </c>
      <c r="B197" s="185" t="s">
        <v>337</v>
      </c>
      <c r="C197" s="207" t="s">
        <v>338</v>
      </c>
      <c r="D197" s="187" t="s">
        <v>271</v>
      </c>
      <c r="E197" s="190">
        <v>2</v>
      </c>
      <c r="F197" s="193">
        <v>0</v>
      </c>
      <c r="G197" s="196">
        <f t="shared" si="1"/>
        <v>0</v>
      </c>
      <c r="H197" s="177"/>
      <c r="I197" s="177"/>
      <c r="J197" s="177"/>
      <c r="K197" s="177"/>
      <c r="L197" s="177"/>
      <c r="M197" s="177"/>
      <c r="N197" s="177"/>
      <c r="O197" s="177"/>
      <c r="P197" s="177"/>
      <c r="Q197" s="177"/>
      <c r="R197" s="177"/>
      <c r="S197" s="177"/>
      <c r="T197" s="177"/>
      <c r="U197" s="177"/>
      <c r="V197" s="177"/>
      <c r="W197" s="177"/>
      <c r="X197" s="177"/>
      <c r="Y197" s="177"/>
      <c r="Z197" s="177"/>
      <c r="AA197" s="177"/>
      <c r="AB197" s="177"/>
      <c r="AC197" s="177"/>
      <c r="AD197" s="177"/>
      <c r="AE197" s="177"/>
      <c r="AF197" s="177"/>
      <c r="AG197" s="177"/>
      <c r="AH197" s="177"/>
      <c r="AI197" s="177"/>
      <c r="AJ197" s="177"/>
      <c r="AK197" s="177"/>
      <c r="AL197" s="177"/>
      <c r="AM197" s="177"/>
      <c r="AN197" s="177"/>
      <c r="AO197" s="177"/>
      <c r="AP197" s="177"/>
      <c r="AQ197" s="177"/>
      <c r="AR197" s="177"/>
      <c r="AS197" s="177"/>
      <c r="AT197" s="177"/>
      <c r="AU197" s="177"/>
      <c r="AV197" s="177"/>
      <c r="AW197" s="177"/>
      <c r="AX197" s="177"/>
      <c r="AY197" s="177"/>
      <c r="AZ197" s="177"/>
      <c r="BA197" s="177"/>
      <c r="BB197" s="177"/>
      <c r="BC197" s="177"/>
      <c r="BD197" s="177"/>
      <c r="BE197" s="177"/>
      <c r="BF197" s="177"/>
      <c r="BG197" s="177"/>
      <c r="BH197" s="177"/>
    </row>
    <row r="198" spans="1:60" ht="22.5" outlineLevel="1" x14ac:dyDescent="0.2">
      <c r="A198" s="194">
        <v>79</v>
      </c>
      <c r="B198" s="185" t="s">
        <v>339</v>
      </c>
      <c r="C198" s="207" t="s">
        <v>340</v>
      </c>
      <c r="D198" s="187" t="s">
        <v>271</v>
      </c>
      <c r="E198" s="190">
        <v>5</v>
      </c>
      <c r="F198" s="193">
        <v>0</v>
      </c>
      <c r="G198" s="196">
        <f t="shared" si="1"/>
        <v>0</v>
      </c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7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77"/>
      <c r="AE198" s="177"/>
      <c r="AF198" s="177"/>
      <c r="AG198" s="177"/>
      <c r="AH198" s="177"/>
      <c r="AI198" s="177"/>
      <c r="AJ198" s="177"/>
      <c r="AK198" s="177"/>
      <c r="AL198" s="177"/>
      <c r="AM198" s="177"/>
      <c r="AN198" s="177"/>
      <c r="AO198" s="177"/>
      <c r="AP198" s="177"/>
      <c r="AQ198" s="177"/>
      <c r="AR198" s="177"/>
      <c r="AS198" s="177"/>
      <c r="AT198" s="177"/>
      <c r="AU198" s="177"/>
      <c r="AV198" s="177"/>
      <c r="AW198" s="177"/>
      <c r="AX198" s="177"/>
      <c r="AY198" s="177"/>
      <c r="AZ198" s="177"/>
      <c r="BA198" s="177"/>
      <c r="BB198" s="177"/>
      <c r="BC198" s="177"/>
      <c r="BD198" s="177"/>
      <c r="BE198" s="177"/>
      <c r="BF198" s="177"/>
      <c r="BG198" s="177"/>
      <c r="BH198" s="177"/>
    </row>
    <row r="199" spans="1:60" ht="22.5" outlineLevel="1" x14ac:dyDescent="0.2">
      <c r="A199" s="194">
        <v>80</v>
      </c>
      <c r="B199" s="185" t="s">
        <v>341</v>
      </c>
      <c r="C199" s="207" t="s">
        <v>342</v>
      </c>
      <c r="D199" s="187" t="s">
        <v>271</v>
      </c>
      <c r="E199" s="190">
        <v>2</v>
      </c>
      <c r="F199" s="193">
        <v>0</v>
      </c>
      <c r="G199" s="196">
        <f t="shared" si="1"/>
        <v>0</v>
      </c>
      <c r="H199" s="177"/>
      <c r="I199" s="177"/>
      <c r="J199" s="177"/>
      <c r="K199" s="177"/>
      <c r="L199" s="177"/>
      <c r="M199" s="177"/>
      <c r="N199" s="177"/>
      <c r="O199" s="177"/>
      <c r="P199" s="177"/>
      <c r="Q199" s="177"/>
      <c r="R199" s="177"/>
      <c r="S199" s="177"/>
      <c r="T199" s="177"/>
      <c r="U199" s="177"/>
      <c r="V199" s="177"/>
      <c r="W199" s="177"/>
      <c r="X199" s="177"/>
      <c r="Y199" s="177"/>
      <c r="Z199" s="177"/>
      <c r="AA199" s="177"/>
      <c r="AB199" s="177"/>
      <c r="AC199" s="177"/>
      <c r="AD199" s="177"/>
      <c r="AE199" s="177"/>
      <c r="AF199" s="177"/>
      <c r="AG199" s="177"/>
      <c r="AH199" s="177"/>
      <c r="AI199" s="177"/>
      <c r="AJ199" s="177"/>
      <c r="AK199" s="177"/>
      <c r="AL199" s="177"/>
      <c r="AM199" s="177"/>
      <c r="AN199" s="177"/>
      <c r="AO199" s="177"/>
      <c r="AP199" s="177"/>
      <c r="AQ199" s="177"/>
      <c r="AR199" s="177"/>
      <c r="AS199" s="177"/>
      <c r="AT199" s="177"/>
      <c r="AU199" s="177"/>
      <c r="AV199" s="177"/>
      <c r="AW199" s="177"/>
      <c r="AX199" s="177"/>
      <c r="AY199" s="177"/>
      <c r="AZ199" s="177"/>
      <c r="BA199" s="177"/>
      <c r="BB199" s="177"/>
      <c r="BC199" s="177"/>
      <c r="BD199" s="177"/>
      <c r="BE199" s="177"/>
      <c r="BF199" s="177"/>
      <c r="BG199" s="177"/>
      <c r="BH199" s="177"/>
    </row>
    <row r="200" spans="1:60" ht="22.5" outlineLevel="1" x14ac:dyDescent="0.2">
      <c r="A200" s="194">
        <v>81</v>
      </c>
      <c r="B200" s="185" t="s">
        <v>343</v>
      </c>
      <c r="C200" s="207" t="s">
        <v>344</v>
      </c>
      <c r="D200" s="187" t="s">
        <v>271</v>
      </c>
      <c r="E200" s="190">
        <v>2</v>
      </c>
      <c r="F200" s="193">
        <v>0</v>
      </c>
      <c r="G200" s="196">
        <f t="shared" si="1"/>
        <v>0</v>
      </c>
      <c r="H200" s="177"/>
      <c r="I200" s="177"/>
      <c r="J200" s="177"/>
      <c r="K200" s="177"/>
      <c r="L200" s="177"/>
      <c r="M200" s="177"/>
      <c r="N200" s="177"/>
      <c r="O200" s="177"/>
      <c r="P200" s="177"/>
      <c r="Q200" s="177"/>
      <c r="R200" s="177"/>
      <c r="S200" s="177"/>
      <c r="T200" s="177"/>
      <c r="U200" s="177"/>
      <c r="V200" s="177"/>
      <c r="W200" s="177"/>
      <c r="X200" s="177"/>
      <c r="Y200" s="177"/>
      <c r="Z200" s="177"/>
      <c r="AA200" s="177"/>
      <c r="AB200" s="177"/>
      <c r="AC200" s="177"/>
      <c r="AD200" s="177"/>
      <c r="AE200" s="177"/>
      <c r="AF200" s="177"/>
      <c r="AG200" s="177"/>
      <c r="AH200" s="177"/>
      <c r="AI200" s="177"/>
      <c r="AJ200" s="177"/>
      <c r="AK200" s="177"/>
      <c r="AL200" s="177"/>
      <c r="AM200" s="177"/>
      <c r="AN200" s="177"/>
      <c r="AO200" s="177"/>
      <c r="AP200" s="177"/>
      <c r="AQ200" s="177"/>
      <c r="AR200" s="177"/>
      <c r="AS200" s="177"/>
      <c r="AT200" s="177"/>
      <c r="AU200" s="177"/>
      <c r="AV200" s="177"/>
      <c r="AW200" s="177"/>
      <c r="AX200" s="177"/>
      <c r="AY200" s="177"/>
      <c r="AZ200" s="177"/>
      <c r="BA200" s="177"/>
      <c r="BB200" s="177"/>
      <c r="BC200" s="177"/>
      <c r="BD200" s="177"/>
      <c r="BE200" s="177"/>
      <c r="BF200" s="177"/>
      <c r="BG200" s="177"/>
      <c r="BH200" s="177"/>
    </row>
    <row r="201" spans="1:60" ht="22.5" outlineLevel="1" x14ac:dyDescent="0.2">
      <c r="A201" s="194">
        <v>82</v>
      </c>
      <c r="B201" s="185" t="s">
        <v>345</v>
      </c>
      <c r="C201" s="207" t="s">
        <v>346</v>
      </c>
      <c r="D201" s="187" t="s">
        <v>271</v>
      </c>
      <c r="E201" s="190">
        <v>2</v>
      </c>
      <c r="F201" s="193">
        <v>0</v>
      </c>
      <c r="G201" s="196">
        <f t="shared" si="1"/>
        <v>0</v>
      </c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77"/>
      <c r="S201" s="177"/>
      <c r="T201" s="177"/>
      <c r="U201" s="177"/>
      <c r="V201" s="177"/>
      <c r="W201" s="177"/>
      <c r="X201" s="177"/>
      <c r="Y201" s="177"/>
      <c r="Z201" s="177"/>
      <c r="AA201" s="177"/>
      <c r="AB201" s="177"/>
      <c r="AC201" s="177"/>
      <c r="AD201" s="177"/>
      <c r="AE201" s="177"/>
      <c r="AF201" s="177"/>
      <c r="AG201" s="177"/>
      <c r="AH201" s="177"/>
      <c r="AI201" s="177"/>
      <c r="AJ201" s="177"/>
      <c r="AK201" s="177"/>
      <c r="AL201" s="177"/>
      <c r="AM201" s="177"/>
      <c r="AN201" s="177"/>
      <c r="AO201" s="177"/>
      <c r="AP201" s="177"/>
      <c r="AQ201" s="177"/>
      <c r="AR201" s="177"/>
      <c r="AS201" s="177"/>
      <c r="AT201" s="177"/>
      <c r="AU201" s="177"/>
      <c r="AV201" s="177"/>
      <c r="AW201" s="177"/>
      <c r="AX201" s="177"/>
      <c r="AY201" s="177"/>
      <c r="AZ201" s="177"/>
      <c r="BA201" s="177"/>
      <c r="BB201" s="177"/>
      <c r="BC201" s="177"/>
      <c r="BD201" s="177"/>
      <c r="BE201" s="177"/>
      <c r="BF201" s="177"/>
      <c r="BG201" s="177"/>
      <c r="BH201" s="177"/>
    </row>
    <row r="202" spans="1:60" ht="22.5" outlineLevel="1" x14ac:dyDescent="0.2">
      <c r="A202" s="194">
        <v>83</v>
      </c>
      <c r="B202" s="185" t="s">
        <v>347</v>
      </c>
      <c r="C202" s="207" t="s">
        <v>348</v>
      </c>
      <c r="D202" s="187" t="s">
        <v>271</v>
      </c>
      <c r="E202" s="190">
        <v>4</v>
      </c>
      <c r="F202" s="193">
        <v>0</v>
      </c>
      <c r="G202" s="196">
        <f t="shared" si="1"/>
        <v>0</v>
      </c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7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77"/>
      <c r="AE202" s="177"/>
      <c r="AF202" s="177"/>
      <c r="AG202" s="177"/>
      <c r="AH202" s="177"/>
      <c r="AI202" s="177"/>
      <c r="AJ202" s="177"/>
      <c r="AK202" s="177"/>
      <c r="AL202" s="177"/>
      <c r="AM202" s="177"/>
      <c r="AN202" s="177"/>
      <c r="AO202" s="177"/>
      <c r="AP202" s="177"/>
      <c r="AQ202" s="177"/>
      <c r="AR202" s="177"/>
      <c r="AS202" s="177"/>
      <c r="AT202" s="177"/>
      <c r="AU202" s="177"/>
      <c r="AV202" s="177"/>
      <c r="AW202" s="177"/>
      <c r="AX202" s="177"/>
      <c r="AY202" s="177"/>
      <c r="AZ202" s="177"/>
      <c r="BA202" s="177"/>
      <c r="BB202" s="177"/>
      <c r="BC202" s="177"/>
      <c r="BD202" s="177"/>
      <c r="BE202" s="177"/>
      <c r="BF202" s="177"/>
      <c r="BG202" s="177"/>
      <c r="BH202" s="177"/>
    </row>
    <row r="203" spans="1:60" x14ac:dyDescent="0.2">
      <c r="A203" s="195" t="s">
        <v>110</v>
      </c>
      <c r="B203" s="186" t="s">
        <v>102</v>
      </c>
      <c r="C203" s="209" t="s">
        <v>103</v>
      </c>
      <c r="D203" s="189"/>
      <c r="E203" s="192"/>
      <c r="F203" s="252">
        <f>SUM(G204:G204)</f>
        <v>0</v>
      </c>
      <c r="G203" s="253"/>
    </row>
    <row r="204" spans="1:60" outlineLevel="1" x14ac:dyDescent="0.2">
      <c r="A204" s="194">
        <v>84</v>
      </c>
      <c r="B204" s="185" t="s">
        <v>349</v>
      </c>
      <c r="C204" s="207" t="s">
        <v>350</v>
      </c>
      <c r="D204" s="187" t="s">
        <v>351</v>
      </c>
      <c r="E204" s="190">
        <v>1</v>
      </c>
      <c r="F204" s="193">
        <v>0</v>
      </c>
      <c r="G204" s="196">
        <f>E204*F204</f>
        <v>0</v>
      </c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  <c r="AB204" s="177"/>
      <c r="AC204" s="177"/>
      <c r="AD204" s="177"/>
      <c r="AE204" s="177"/>
      <c r="AF204" s="177"/>
      <c r="AG204" s="177"/>
      <c r="AH204" s="177"/>
      <c r="AI204" s="177"/>
      <c r="AJ204" s="177"/>
      <c r="AK204" s="177"/>
      <c r="AL204" s="177"/>
      <c r="AM204" s="177"/>
      <c r="AN204" s="177"/>
      <c r="AO204" s="177"/>
      <c r="AP204" s="177"/>
      <c r="AQ204" s="177"/>
      <c r="AR204" s="177"/>
      <c r="AS204" s="177"/>
      <c r="AT204" s="177"/>
      <c r="AU204" s="177"/>
      <c r="AV204" s="177"/>
      <c r="AW204" s="177"/>
      <c r="AX204" s="177"/>
      <c r="AY204" s="177"/>
      <c r="AZ204" s="177"/>
      <c r="BA204" s="177"/>
      <c r="BB204" s="177"/>
      <c r="BC204" s="177"/>
      <c r="BD204" s="177"/>
      <c r="BE204" s="177"/>
      <c r="BF204" s="177"/>
      <c r="BG204" s="177"/>
      <c r="BH204" s="177"/>
    </row>
    <row r="205" spans="1:60" x14ac:dyDescent="0.2">
      <c r="A205" s="195" t="s">
        <v>110</v>
      </c>
      <c r="B205" s="186" t="s">
        <v>104</v>
      </c>
      <c r="C205" s="209" t="s">
        <v>105</v>
      </c>
      <c r="D205" s="189"/>
      <c r="E205" s="192"/>
      <c r="F205" s="252">
        <f>SUM(G206:G206)</f>
        <v>0</v>
      </c>
      <c r="G205" s="253"/>
    </row>
    <row r="206" spans="1:60" outlineLevel="1" x14ac:dyDescent="0.2">
      <c r="A206" s="194">
        <v>85</v>
      </c>
      <c r="B206" s="185" t="s">
        <v>352</v>
      </c>
      <c r="C206" s="207" t="s">
        <v>353</v>
      </c>
      <c r="D206" s="187" t="s">
        <v>271</v>
      </c>
      <c r="E206" s="190">
        <v>1</v>
      </c>
      <c r="F206" s="193">
        <v>0</v>
      </c>
      <c r="G206" s="196">
        <f>E206*F206</f>
        <v>0</v>
      </c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7"/>
      <c r="W206" s="177"/>
      <c r="X206" s="177"/>
      <c r="Y206" s="177"/>
      <c r="Z206" s="177"/>
      <c r="AA206" s="177"/>
      <c r="AB206" s="177"/>
      <c r="AC206" s="177"/>
      <c r="AD206" s="177"/>
      <c r="AE206" s="177"/>
      <c r="AF206" s="177"/>
      <c r="AG206" s="177"/>
      <c r="AH206" s="177"/>
      <c r="AI206" s="177"/>
      <c r="AJ206" s="177"/>
      <c r="AK206" s="177"/>
      <c r="AL206" s="177"/>
      <c r="AM206" s="177"/>
      <c r="AN206" s="177"/>
      <c r="AO206" s="177"/>
      <c r="AP206" s="177"/>
      <c r="AQ206" s="177"/>
      <c r="AR206" s="177"/>
      <c r="AS206" s="177"/>
      <c r="AT206" s="177"/>
      <c r="AU206" s="177"/>
      <c r="AV206" s="177"/>
      <c r="AW206" s="177"/>
      <c r="AX206" s="177"/>
      <c r="AY206" s="177"/>
      <c r="AZ206" s="177"/>
      <c r="BA206" s="177"/>
      <c r="BB206" s="177"/>
      <c r="BC206" s="177"/>
      <c r="BD206" s="177"/>
      <c r="BE206" s="177"/>
      <c r="BF206" s="177"/>
      <c r="BG206" s="177"/>
      <c r="BH206" s="177"/>
    </row>
    <row r="207" spans="1:60" x14ac:dyDescent="0.2">
      <c r="A207" s="195" t="s">
        <v>110</v>
      </c>
      <c r="B207" s="186" t="s">
        <v>106</v>
      </c>
      <c r="C207" s="209" t="s">
        <v>107</v>
      </c>
      <c r="D207" s="189"/>
      <c r="E207" s="192"/>
      <c r="F207" s="252">
        <f>SUM(G208:G214)</f>
        <v>0</v>
      </c>
      <c r="G207" s="253"/>
    </row>
    <row r="208" spans="1:60" outlineLevel="1" x14ac:dyDescent="0.2">
      <c r="A208" s="194">
        <v>86</v>
      </c>
      <c r="B208" s="185" t="s">
        <v>354</v>
      </c>
      <c r="C208" s="207" t="s">
        <v>355</v>
      </c>
      <c r="D208" s="187" t="s">
        <v>125</v>
      </c>
      <c r="E208" s="190">
        <v>12.83379</v>
      </c>
      <c r="F208" s="193">
        <v>0</v>
      </c>
      <c r="G208" s="196">
        <f t="shared" ref="G208:G214" si="2">E208*F208</f>
        <v>0</v>
      </c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77"/>
      <c r="AE208" s="177"/>
      <c r="AF208" s="177"/>
      <c r="AG208" s="177"/>
      <c r="AH208" s="177"/>
      <c r="AI208" s="177"/>
      <c r="AJ208" s="177"/>
      <c r="AK208" s="177"/>
      <c r="AL208" s="177"/>
      <c r="AM208" s="177"/>
      <c r="AN208" s="177"/>
      <c r="AO208" s="177"/>
      <c r="AP208" s="177"/>
      <c r="AQ208" s="177"/>
      <c r="AR208" s="177"/>
      <c r="AS208" s="177"/>
      <c r="AT208" s="177"/>
      <c r="AU208" s="177"/>
      <c r="AV208" s="177"/>
      <c r="AW208" s="177"/>
      <c r="AX208" s="177"/>
      <c r="AY208" s="177"/>
      <c r="AZ208" s="177"/>
      <c r="BA208" s="177"/>
      <c r="BB208" s="177"/>
      <c r="BC208" s="177"/>
      <c r="BD208" s="177"/>
      <c r="BE208" s="177"/>
      <c r="BF208" s="177"/>
      <c r="BG208" s="177"/>
      <c r="BH208" s="177"/>
    </row>
    <row r="209" spans="1:60" outlineLevel="1" x14ac:dyDescent="0.2">
      <c r="A209" s="194">
        <v>87</v>
      </c>
      <c r="B209" s="185" t="s">
        <v>356</v>
      </c>
      <c r="C209" s="207" t="s">
        <v>357</v>
      </c>
      <c r="D209" s="187" t="s">
        <v>125</v>
      </c>
      <c r="E209" s="190">
        <v>12.83379</v>
      </c>
      <c r="F209" s="193">
        <v>0</v>
      </c>
      <c r="G209" s="196">
        <f t="shared" si="2"/>
        <v>0</v>
      </c>
      <c r="H209" s="177"/>
      <c r="I209" s="177"/>
      <c r="J209" s="177"/>
      <c r="K209" s="177"/>
      <c r="L209" s="177"/>
      <c r="M209" s="177"/>
      <c r="N209" s="177"/>
      <c r="O209" s="177"/>
      <c r="P209" s="177"/>
      <c r="Q209" s="177"/>
      <c r="R209" s="177"/>
      <c r="S209" s="177"/>
      <c r="T209" s="177"/>
      <c r="U209" s="177"/>
      <c r="V209" s="177"/>
      <c r="W209" s="177"/>
      <c r="X209" s="177"/>
      <c r="Y209" s="177"/>
      <c r="Z209" s="177"/>
      <c r="AA209" s="177"/>
      <c r="AB209" s="177"/>
      <c r="AC209" s="177"/>
      <c r="AD209" s="177"/>
      <c r="AE209" s="177"/>
      <c r="AF209" s="177"/>
      <c r="AG209" s="177"/>
      <c r="AH209" s="177"/>
      <c r="AI209" s="177"/>
      <c r="AJ209" s="177"/>
      <c r="AK209" s="177"/>
      <c r="AL209" s="177"/>
      <c r="AM209" s="177"/>
      <c r="AN209" s="177"/>
      <c r="AO209" s="177"/>
      <c r="AP209" s="177"/>
      <c r="AQ209" s="177"/>
      <c r="AR209" s="177"/>
      <c r="AS209" s="177"/>
      <c r="AT209" s="177"/>
      <c r="AU209" s="177"/>
      <c r="AV209" s="177"/>
      <c r="AW209" s="177"/>
      <c r="AX209" s="177"/>
      <c r="AY209" s="177"/>
      <c r="AZ209" s="177"/>
      <c r="BA209" s="177"/>
      <c r="BB209" s="177"/>
      <c r="BC209" s="177"/>
      <c r="BD209" s="177"/>
      <c r="BE209" s="177"/>
      <c r="BF209" s="177"/>
      <c r="BG209" s="177"/>
      <c r="BH209" s="177"/>
    </row>
    <row r="210" spans="1:60" outlineLevel="1" x14ac:dyDescent="0.2">
      <c r="A210" s="194">
        <v>88</v>
      </c>
      <c r="B210" s="185" t="s">
        <v>358</v>
      </c>
      <c r="C210" s="207" t="s">
        <v>359</v>
      </c>
      <c r="D210" s="187" t="s">
        <v>125</v>
      </c>
      <c r="E210" s="190">
        <v>192.50684999999999</v>
      </c>
      <c r="F210" s="193">
        <v>0</v>
      </c>
      <c r="G210" s="196">
        <f t="shared" si="2"/>
        <v>0</v>
      </c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77"/>
      <c r="AE210" s="177"/>
      <c r="AF210" s="177"/>
      <c r="AG210" s="177"/>
      <c r="AH210" s="177"/>
      <c r="AI210" s="177"/>
      <c r="AJ210" s="177"/>
      <c r="AK210" s="177"/>
      <c r="AL210" s="177"/>
      <c r="AM210" s="177"/>
      <c r="AN210" s="177"/>
      <c r="AO210" s="177"/>
      <c r="AP210" s="177"/>
      <c r="AQ210" s="177"/>
      <c r="AR210" s="177"/>
      <c r="AS210" s="177"/>
      <c r="AT210" s="177"/>
      <c r="AU210" s="177"/>
      <c r="AV210" s="177"/>
      <c r="AW210" s="177"/>
      <c r="AX210" s="177"/>
      <c r="AY210" s="177"/>
      <c r="AZ210" s="177"/>
      <c r="BA210" s="177"/>
      <c r="BB210" s="177"/>
      <c r="BC210" s="177"/>
      <c r="BD210" s="177"/>
      <c r="BE210" s="177"/>
      <c r="BF210" s="177"/>
      <c r="BG210" s="177"/>
      <c r="BH210" s="177"/>
    </row>
    <row r="211" spans="1:60" outlineLevel="1" x14ac:dyDescent="0.2">
      <c r="A211" s="194">
        <v>89</v>
      </c>
      <c r="B211" s="185" t="s">
        <v>360</v>
      </c>
      <c r="C211" s="207" t="s">
        <v>361</v>
      </c>
      <c r="D211" s="187" t="s">
        <v>125</v>
      </c>
      <c r="E211" s="190">
        <v>12.83379</v>
      </c>
      <c r="F211" s="193">
        <v>0</v>
      </c>
      <c r="G211" s="196">
        <f t="shared" si="2"/>
        <v>0</v>
      </c>
      <c r="H211" s="177"/>
      <c r="I211" s="177"/>
      <c r="J211" s="177"/>
      <c r="K211" s="177"/>
      <c r="L211" s="177"/>
      <c r="M211" s="177"/>
      <c r="N211" s="177"/>
      <c r="O211" s="177"/>
      <c r="P211" s="177"/>
      <c r="Q211" s="177"/>
      <c r="R211" s="177"/>
      <c r="S211" s="177"/>
      <c r="T211" s="177"/>
      <c r="U211" s="177"/>
      <c r="V211" s="177"/>
      <c r="W211" s="177"/>
      <c r="X211" s="177"/>
      <c r="Y211" s="177"/>
      <c r="Z211" s="177"/>
      <c r="AA211" s="177"/>
      <c r="AB211" s="177"/>
      <c r="AC211" s="177"/>
      <c r="AD211" s="177"/>
      <c r="AE211" s="177"/>
      <c r="AF211" s="177"/>
      <c r="AG211" s="177"/>
      <c r="AH211" s="177"/>
      <c r="AI211" s="177"/>
      <c r="AJ211" s="177"/>
      <c r="AK211" s="177"/>
      <c r="AL211" s="177"/>
      <c r="AM211" s="177"/>
      <c r="AN211" s="177"/>
      <c r="AO211" s="177"/>
      <c r="AP211" s="177"/>
      <c r="AQ211" s="177"/>
      <c r="AR211" s="177"/>
      <c r="AS211" s="177"/>
      <c r="AT211" s="177"/>
      <c r="AU211" s="177"/>
      <c r="AV211" s="177"/>
      <c r="AW211" s="177"/>
      <c r="AX211" s="177"/>
      <c r="AY211" s="177"/>
      <c r="AZ211" s="177"/>
      <c r="BA211" s="177"/>
      <c r="BB211" s="177"/>
      <c r="BC211" s="177"/>
      <c r="BD211" s="177"/>
      <c r="BE211" s="177"/>
      <c r="BF211" s="177"/>
      <c r="BG211" s="177"/>
      <c r="BH211" s="177"/>
    </row>
    <row r="212" spans="1:60" outlineLevel="1" x14ac:dyDescent="0.2">
      <c r="A212" s="194">
        <v>90</v>
      </c>
      <c r="B212" s="185" t="s">
        <v>362</v>
      </c>
      <c r="C212" s="207" t="s">
        <v>363</v>
      </c>
      <c r="D212" s="187" t="s">
        <v>125</v>
      </c>
      <c r="E212" s="190">
        <v>128.33789999999999</v>
      </c>
      <c r="F212" s="193">
        <v>0</v>
      </c>
      <c r="G212" s="196">
        <f t="shared" si="2"/>
        <v>0</v>
      </c>
      <c r="H212" s="177"/>
      <c r="I212" s="177"/>
      <c r="J212" s="177"/>
      <c r="K212" s="177"/>
      <c r="L212" s="177"/>
      <c r="M212" s="177"/>
      <c r="N212" s="177"/>
      <c r="O212" s="177"/>
      <c r="P212" s="177"/>
      <c r="Q212" s="177"/>
      <c r="R212" s="177"/>
      <c r="S212" s="177"/>
      <c r="T212" s="177"/>
      <c r="U212" s="177"/>
      <c r="V212" s="177"/>
      <c r="W212" s="177"/>
      <c r="X212" s="177"/>
      <c r="Y212" s="177"/>
      <c r="Z212" s="177"/>
      <c r="AA212" s="177"/>
      <c r="AB212" s="177"/>
      <c r="AC212" s="177"/>
      <c r="AD212" s="177"/>
      <c r="AE212" s="177"/>
      <c r="AF212" s="177"/>
      <c r="AG212" s="177"/>
      <c r="AH212" s="177"/>
      <c r="AI212" s="177"/>
      <c r="AJ212" s="177"/>
      <c r="AK212" s="177"/>
      <c r="AL212" s="177"/>
      <c r="AM212" s="177"/>
      <c r="AN212" s="177"/>
      <c r="AO212" s="177"/>
      <c r="AP212" s="177"/>
      <c r="AQ212" s="177"/>
      <c r="AR212" s="177"/>
      <c r="AS212" s="177"/>
      <c r="AT212" s="177"/>
      <c r="AU212" s="177"/>
      <c r="AV212" s="177"/>
      <c r="AW212" s="177"/>
      <c r="AX212" s="177"/>
      <c r="AY212" s="177"/>
      <c r="AZ212" s="177"/>
      <c r="BA212" s="177"/>
      <c r="BB212" s="177"/>
      <c r="BC212" s="177"/>
      <c r="BD212" s="177"/>
      <c r="BE212" s="177"/>
      <c r="BF212" s="177"/>
      <c r="BG212" s="177"/>
      <c r="BH212" s="177"/>
    </row>
    <row r="213" spans="1:60" outlineLevel="1" x14ac:dyDescent="0.2">
      <c r="A213" s="194">
        <v>91</v>
      </c>
      <c r="B213" s="185" t="s">
        <v>364</v>
      </c>
      <c r="C213" s="207" t="s">
        <v>365</v>
      </c>
      <c r="D213" s="187" t="s">
        <v>125</v>
      </c>
      <c r="E213" s="190">
        <v>12.83379</v>
      </c>
      <c r="F213" s="193">
        <v>0</v>
      </c>
      <c r="G213" s="196">
        <f t="shared" si="2"/>
        <v>0</v>
      </c>
      <c r="H213" s="177"/>
      <c r="I213" s="177"/>
      <c r="J213" s="177"/>
      <c r="K213" s="177"/>
      <c r="L213" s="177"/>
      <c r="M213" s="177"/>
      <c r="N213" s="177"/>
      <c r="O213" s="177"/>
      <c r="P213" s="177"/>
      <c r="Q213" s="177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  <c r="AB213" s="177"/>
      <c r="AC213" s="177"/>
      <c r="AD213" s="177"/>
      <c r="AE213" s="177"/>
      <c r="AF213" s="177"/>
      <c r="AG213" s="177"/>
      <c r="AH213" s="177"/>
      <c r="AI213" s="177"/>
      <c r="AJ213" s="177"/>
      <c r="AK213" s="177"/>
      <c r="AL213" s="177"/>
      <c r="AM213" s="177"/>
      <c r="AN213" s="177"/>
      <c r="AO213" s="177"/>
      <c r="AP213" s="177"/>
      <c r="AQ213" s="177"/>
      <c r="AR213" s="177"/>
      <c r="AS213" s="177"/>
      <c r="AT213" s="177"/>
      <c r="AU213" s="177"/>
      <c r="AV213" s="177"/>
      <c r="AW213" s="177"/>
      <c r="AX213" s="177"/>
      <c r="AY213" s="177"/>
      <c r="AZ213" s="177"/>
      <c r="BA213" s="177"/>
      <c r="BB213" s="177"/>
      <c r="BC213" s="177"/>
      <c r="BD213" s="177"/>
      <c r="BE213" s="177"/>
      <c r="BF213" s="177"/>
      <c r="BG213" s="177"/>
      <c r="BH213" s="177"/>
    </row>
    <row r="214" spans="1:60" ht="13.5" outlineLevel="1" thickBot="1" x14ac:dyDescent="0.25">
      <c r="A214" s="201">
        <v>92</v>
      </c>
      <c r="B214" s="202" t="s">
        <v>366</v>
      </c>
      <c r="C214" s="210" t="s">
        <v>367</v>
      </c>
      <c r="D214" s="203" t="s">
        <v>125</v>
      </c>
      <c r="E214" s="204">
        <v>12.83379</v>
      </c>
      <c r="F214" s="205">
        <v>0</v>
      </c>
      <c r="G214" s="206">
        <f t="shared" si="2"/>
        <v>0</v>
      </c>
      <c r="H214" s="177"/>
      <c r="I214" s="177"/>
      <c r="J214" s="177"/>
      <c r="K214" s="177"/>
      <c r="L214" s="177"/>
      <c r="M214" s="177"/>
      <c r="N214" s="177"/>
      <c r="O214" s="177"/>
      <c r="P214" s="177"/>
      <c r="Q214" s="177"/>
      <c r="R214" s="177"/>
      <c r="S214" s="177"/>
      <c r="T214" s="177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77"/>
      <c r="AE214" s="177"/>
      <c r="AF214" s="177"/>
      <c r="AG214" s="177"/>
      <c r="AH214" s="177"/>
      <c r="AI214" s="177"/>
      <c r="AJ214" s="177"/>
      <c r="AK214" s="177"/>
      <c r="AL214" s="177"/>
      <c r="AM214" s="177"/>
      <c r="AN214" s="177"/>
      <c r="AO214" s="177"/>
      <c r="AP214" s="177"/>
      <c r="AQ214" s="177"/>
      <c r="AR214" s="177"/>
      <c r="AS214" s="177"/>
      <c r="AT214" s="177"/>
      <c r="AU214" s="177"/>
      <c r="AV214" s="177"/>
      <c r="AW214" s="177"/>
      <c r="AX214" s="177"/>
      <c r="AY214" s="177"/>
      <c r="AZ214" s="177"/>
      <c r="BA214" s="177"/>
      <c r="BB214" s="177"/>
      <c r="BC214" s="177"/>
      <c r="BD214" s="177"/>
      <c r="BE214" s="177"/>
      <c r="BF214" s="177"/>
      <c r="BG214" s="177"/>
      <c r="BH214" s="177"/>
    </row>
    <row r="215" spans="1:60" x14ac:dyDescent="0.2">
      <c r="AK215">
        <f>SUM(AK1:AK214)</f>
        <v>0</v>
      </c>
      <c r="AL215">
        <f>SUM(AL1:AL214)</f>
        <v>0</v>
      </c>
      <c r="AN215">
        <v>15</v>
      </c>
      <c r="AO215">
        <v>21</v>
      </c>
    </row>
    <row r="216" spans="1:60" x14ac:dyDescent="0.2">
      <c r="AN216">
        <f>SUMIF(AM8:AM215,AN215,G8:G215)</f>
        <v>0</v>
      </c>
      <c r="AO216">
        <f>SUMIF(AM8:AM215,AO215,G8:G215)</f>
        <v>0</v>
      </c>
    </row>
  </sheetData>
  <mergeCells count="26">
    <mergeCell ref="F23:G23"/>
    <mergeCell ref="A1:G1"/>
    <mergeCell ref="C2:G2"/>
    <mergeCell ref="C3:G3"/>
    <mergeCell ref="C4:G4"/>
    <mergeCell ref="F7:G7"/>
    <mergeCell ref="F139:G139"/>
    <mergeCell ref="F32:G32"/>
    <mergeCell ref="F53:G53"/>
    <mergeCell ref="F65:G65"/>
    <mergeCell ref="F68:G68"/>
    <mergeCell ref="F71:G71"/>
    <mergeCell ref="F74:G74"/>
    <mergeCell ref="F87:G87"/>
    <mergeCell ref="F97:G97"/>
    <mergeCell ref="F99:G99"/>
    <mergeCell ref="F129:G129"/>
    <mergeCell ref="F137:G137"/>
    <mergeCell ref="F205:G205"/>
    <mergeCell ref="F207:G207"/>
    <mergeCell ref="F141:G141"/>
    <mergeCell ref="F151:G151"/>
    <mergeCell ref="F164:G164"/>
    <mergeCell ref="F186:G186"/>
    <mergeCell ref="F191:G191"/>
    <mergeCell ref="F203:G203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>
      <selection activeCell="I29" sqref="I29"/>
    </sheetView>
  </sheetViews>
  <sheetFormatPr defaultRowHeight="12.75" x14ac:dyDescent="0.2"/>
  <cols>
    <col min="1" max="2" width="9.140625" style="262"/>
    <col min="3" max="3" width="14.7109375" style="262" customWidth="1"/>
    <col min="4" max="4" width="41.7109375" style="262" customWidth="1"/>
    <col min="5" max="5" width="13.28515625" style="262" customWidth="1"/>
    <col min="6" max="6" width="11.5703125" style="262" customWidth="1"/>
    <col min="7" max="7" width="12" style="262" customWidth="1"/>
    <col min="8" max="8" width="17.85546875" style="262" customWidth="1"/>
    <col min="9" max="9" width="16.5703125" style="262" customWidth="1"/>
    <col min="10" max="10" width="15.5703125" style="262" customWidth="1"/>
    <col min="11" max="11" width="9.140625" style="262"/>
    <col min="12" max="12" width="15.28515625" style="262" customWidth="1"/>
    <col min="13" max="16384" width="9.140625" style="262"/>
  </cols>
  <sheetData>
    <row r="1" spans="1:16" ht="15" x14ac:dyDescent="0.2">
      <c r="A1" s="261" t="s">
        <v>368</v>
      </c>
    </row>
    <row r="3" spans="1:16" ht="15" x14ac:dyDescent="0.2">
      <c r="A3" s="263" t="s">
        <v>369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</row>
    <row r="4" spans="1:16" ht="15" x14ac:dyDescent="0.2">
      <c r="A4" s="263" t="s">
        <v>370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</row>
    <row r="5" spans="1:16" ht="15" x14ac:dyDescent="0.2">
      <c r="A5" s="263" t="s">
        <v>371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</row>
    <row r="6" spans="1:16" ht="14.25" x14ac:dyDescent="0.2">
      <c r="A6" s="264"/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</row>
    <row r="7" spans="1:16" ht="14.25" x14ac:dyDescent="0.2">
      <c r="A7" s="263" t="s">
        <v>372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</row>
    <row r="8" spans="1:16" ht="14.25" x14ac:dyDescent="0.2">
      <c r="A8" s="263" t="s">
        <v>373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</row>
    <row r="9" spans="1:16" ht="14.25" x14ac:dyDescent="0.2">
      <c r="A9" s="264"/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</row>
    <row r="10" spans="1:16" ht="14.25" x14ac:dyDescent="0.2">
      <c r="A10" s="263" t="s">
        <v>374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</row>
    <row r="11" spans="1:16" ht="14.25" x14ac:dyDescent="0.2">
      <c r="A11" s="264"/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</row>
    <row r="12" spans="1:16" ht="14.25" x14ac:dyDescent="0.2">
      <c r="A12" s="263" t="s">
        <v>375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</row>
    <row r="13" spans="1:16" ht="15" thickBot="1" x14ac:dyDescent="0.25">
      <c r="A13" s="264"/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</row>
    <row r="14" spans="1:16" ht="57.75" thickBot="1" x14ac:dyDescent="0.25">
      <c r="A14" s="265" t="s">
        <v>376</v>
      </c>
      <c r="B14" s="266" t="s">
        <v>377</v>
      </c>
      <c r="C14" s="267" t="s">
        <v>378</v>
      </c>
      <c r="D14" s="266" t="s">
        <v>379</v>
      </c>
      <c r="E14" s="267" t="s">
        <v>50</v>
      </c>
      <c r="F14" s="268" t="s">
        <v>380</v>
      </c>
      <c r="G14" s="269" t="s">
        <v>381</v>
      </c>
      <c r="H14" s="265" t="s">
        <v>382</v>
      </c>
      <c r="I14" s="266" t="s">
        <v>383</v>
      </c>
      <c r="J14" s="266" t="s">
        <v>384</v>
      </c>
      <c r="K14" s="266" t="s">
        <v>385</v>
      </c>
      <c r="L14" s="270" t="s">
        <v>386</v>
      </c>
      <c r="M14" s="267" t="s">
        <v>387</v>
      </c>
      <c r="N14" s="264"/>
      <c r="O14" s="264"/>
      <c r="P14" s="264"/>
    </row>
    <row r="15" spans="1:16" ht="15" x14ac:dyDescent="0.25">
      <c r="A15" s="271"/>
      <c r="B15" s="272"/>
      <c r="C15" s="273" t="s">
        <v>388</v>
      </c>
      <c r="D15" s="273" t="s">
        <v>389</v>
      </c>
      <c r="E15" s="272"/>
      <c r="F15" s="271"/>
      <c r="G15" s="271"/>
      <c r="H15" s="274" t="s">
        <v>390</v>
      </c>
      <c r="I15" s="274"/>
      <c r="J15" s="274"/>
      <c r="K15" s="271"/>
      <c r="L15" s="274" t="s">
        <v>391</v>
      </c>
      <c r="M15" s="272"/>
      <c r="N15" s="264"/>
      <c r="O15" s="264"/>
      <c r="P15" s="264"/>
    </row>
    <row r="16" spans="1:16" ht="15.75" thickBot="1" x14ac:dyDescent="0.3">
      <c r="A16" s="275"/>
      <c r="B16" s="276"/>
      <c r="C16" s="277" t="s">
        <v>392</v>
      </c>
      <c r="D16" s="277" t="s">
        <v>393</v>
      </c>
      <c r="E16" s="276"/>
      <c r="F16" s="275"/>
      <c r="G16" s="275"/>
      <c r="H16" s="278" t="s">
        <v>390</v>
      </c>
      <c r="I16" s="278"/>
      <c r="J16" s="278"/>
      <c r="K16" s="275"/>
      <c r="L16" s="278" t="s">
        <v>391</v>
      </c>
      <c r="M16" s="276"/>
      <c r="N16" s="264"/>
      <c r="O16" s="264"/>
      <c r="P16" s="264"/>
    </row>
    <row r="17" spans="1:16" ht="22.5" customHeight="1" thickBot="1" x14ac:dyDescent="0.25">
      <c r="A17" s="279" t="s">
        <v>56</v>
      </c>
      <c r="B17" s="280" t="s">
        <v>394</v>
      </c>
      <c r="C17" s="280" t="s">
        <v>395</v>
      </c>
      <c r="D17" s="280" t="s">
        <v>396</v>
      </c>
      <c r="E17" s="280" t="s">
        <v>117</v>
      </c>
      <c r="F17" s="279" t="s">
        <v>397</v>
      </c>
      <c r="G17" s="279"/>
      <c r="H17" s="279" t="s">
        <v>398</v>
      </c>
      <c r="I17" s="279"/>
      <c r="J17" s="279"/>
      <c r="K17" s="279" t="s">
        <v>399</v>
      </c>
      <c r="L17" s="281"/>
      <c r="M17" s="281"/>
      <c r="N17" s="264"/>
      <c r="O17" s="264"/>
      <c r="P17" s="264"/>
    </row>
    <row r="18" spans="1:16" ht="15.75" thickBot="1" x14ac:dyDescent="0.3">
      <c r="A18" s="282"/>
      <c r="B18" s="283"/>
      <c r="C18" s="280" t="s">
        <v>400</v>
      </c>
      <c r="D18" s="280" t="s">
        <v>401</v>
      </c>
      <c r="E18" s="283"/>
      <c r="F18" s="282"/>
      <c r="G18" s="282"/>
      <c r="H18" s="279" t="s">
        <v>390</v>
      </c>
      <c r="I18" s="279"/>
      <c r="J18" s="279"/>
      <c r="K18" s="282"/>
      <c r="L18" s="279" t="s">
        <v>391</v>
      </c>
      <c r="M18" s="283"/>
      <c r="N18" s="264"/>
      <c r="O18" s="264"/>
      <c r="P18" s="264"/>
    </row>
    <row r="19" spans="1:16" ht="32.25" customHeight="1" thickBot="1" x14ac:dyDescent="0.25">
      <c r="A19" s="281" t="s">
        <v>402</v>
      </c>
      <c r="B19" s="281"/>
      <c r="C19" s="288" t="s">
        <v>403</v>
      </c>
      <c r="D19" s="288"/>
      <c r="E19" s="280" t="s">
        <v>117</v>
      </c>
      <c r="F19" s="279" t="s">
        <v>404</v>
      </c>
      <c r="G19" s="279"/>
      <c r="H19" s="279" t="s">
        <v>398</v>
      </c>
      <c r="I19" s="279"/>
      <c r="J19" s="279"/>
      <c r="K19" s="279" t="s">
        <v>399</v>
      </c>
      <c r="L19" s="281"/>
      <c r="M19" s="281"/>
      <c r="N19" s="264"/>
      <c r="O19" s="264"/>
      <c r="P19" s="264"/>
    </row>
    <row r="20" spans="1:16" ht="15.75" thickBot="1" x14ac:dyDescent="0.3">
      <c r="A20" s="284"/>
      <c r="B20" s="283"/>
      <c r="C20" s="280" t="s">
        <v>405</v>
      </c>
      <c r="D20" s="280" t="s">
        <v>406</v>
      </c>
      <c r="E20" s="283"/>
      <c r="F20" s="282"/>
      <c r="G20" s="282"/>
      <c r="H20" s="279" t="s">
        <v>390</v>
      </c>
      <c r="I20" s="279"/>
      <c r="J20" s="279"/>
      <c r="K20" s="282"/>
      <c r="L20" s="279" t="s">
        <v>391</v>
      </c>
      <c r="M20" s="283"/>
      <c r="N20" s="264"/>
      <c r="O20" s="264"/>
      <c r="P20" s="264"/>
    </row>
    <row r="21" spans="1:16" ht="62.25" customHeight="1" thickBot="1" x14ac:dyDescent="0.25">
      <c r="A21" s="285" t="s">
        <v>64</v>
      </c>
      <c r="B21" s="286" t="s">
        <v>394</v>
      </c>
      <c r="C21" s="286" t="s">
        <v>407</v>
      </c>
      <c r="D21" s="269" t="s">
        <v>408</v>
      </c>
      <c r="E21" s="286" t="s">
        <v>117</v>
      </c>
      <c r="F21" s="285" t="s">
        <v>404</v>
      </c>
      <c r="G21" s="285"/>
      <c r="H21" s="285" t="s">
        <v>398</v>
      </c>
      <c r="I21" s="285"/>
      <c r="J21" s="285"/>
      <c r="K21" s="285" t="s">
        <v>399</v>
      </c>
      <c r="L21" s="285" t="s">
        <v>409</v>
      </c>
      <c r="M21" s="286"/>
      <c r="N21" s="264"/>
      <c r="O21" s="264"/>
      <c r="P21" s="264"/>
    </row>
    <row r="22" spans="1:16" ht="15" x14ac:dyDescent="0.25">
      <c r="A22" s="287"/>
      <c r="B22" s="272"/>
      <c r="C22" s="272"/>
      <c r="D22" s="273" t="s">
        <v>410</v>
      </c>
      <c r="E22" s="272"/>
      <c r="F22" s="271"/>
      <c r="G22" s="271"/>
      <c r="H22" s="274" t="s">
        <v>390</v>
      </c>
      <c r="I22" s="274"/>
      <c r="J22" s="274"/>
      <c r="K22" s="271"/>
      <c r="L22" s="274" t="s">
        <v>391</v>
      </c>
      <c r="M22" s="272"/>
      <c r="N22" s="264"/>
      <c r="O22" s="264"/>
      <c r="P22" s="264"/>
    </row>
    <row r="23" spans="1:16" ht="14.25" x14ac:dyDescent="0.2">
      <c r="A23" s="264"/>
      <c r="B23" s="264"/>
      <c r="C23" s="264"/>
      <c r="D23" s="264"/>
      <c r="E23" s="264"/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</row>
    <row r="24" spans="1:16" ht="14.25" x14ac:dyDescent="0.2">
      <c r="A24" s="263" t="s">
        <v>411</v>
      </c>
      <c r="B24" s="264"/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</row>
    <row r="26" spans="1:16" x14ac:dyDescent="0.2">
      <c r="A26" s="261" t="s">
        <v>412</v>
      </c>
    </row>
  </sheetData>
  <mergeCells count="4">
    <mergeCell ref="L17:M17"/>
    <mergeCell ref="A19:B19"/>
    <mergeCell ref="C19:D19"/>
    <mergeCell ref="L19:M19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31</vt:i4>
      </vt:variant>
    </vt:vector>
  </HeadingPairs>
  <TitlesOfParts>
    <vt:vector size="37" baseType="lpstr">
      <vt:lpstr>Krycí list</vt:lpstr>
      <vt:lpstr>Rekapitulace</vt:lpstr>
      <vt:lpstr>VzorPolozky</vt:lpstr>
      <vt:lpstr>Položky</vt:lpstr>
      <vt:lpstr>VRN</vt:lpstr>
      <vt:lpstr>List1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Savos</dc:creator>
  <cp:lastModifiedBy>Glaserová Alena</cp:lastModifiedBy>
  <cp:lastPrinted>2011-05-09T15:34:47Z</cp:lastPrinted>
  <dcterms:created xsi:type="dcterms:W3CDTF">2007-08-08T05:50:21Z</dcterms:created>
  <dcterms:modified xsi:type="dcterms:W3CDTF">2017-05-05T08:42:02Z</dcterms:modified>
</cp:coreProperties>
</file>